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220707s\Desktop\"/>
    </mc:Choice>
  </mc:AlternateContent>
  <xr:revisionPtr revIDLastSave="0" documentId="8_{9D1652D2-3C6A-44F1-B986-B37D0C5974C2}" xr6:coauthVersionLast="40" xr6:coauthVersionMax="40" xr10:uidLastSave="{00000000-0000-0000-0000-000000000000}"/>
  <bookViews>
    <workbookView xWindow="-108" yWindow="-108" windowWidth="23256" windowHeight="12576" activeTab="3" xr2:uid="{00000000-000D-0000-FFFF-FFFF00000000}"/>
  </bookViews>
  <sheets>
    <sheet name="LIVONIA PRO" sheetId="10" r:id="rId1"/>
    <sheet name="BALTIC PRO" sheetId="5" r:id="rId2"/>
    <sheet name="NEZ PRO" sheetId="6" r:id="rId3"/>
    <sheet name="LT PRO" sheetId="11" r:id="rId4"/>
  </sheets>
  <definedNames>
    <definedName name="_xlnm._FilterDatabase" localSheetId="1" hidden="1">'BALTIC PRO'!$B$9:$P$9</definedName>
    <definedName name="_xlnm._FilterDatabase" localSheetId="0" hidden="1">'LIVONIA PRO'!$B$9:$P$9</definedName>
    <definedName name="_xlnm._FilterDatabase" localSheetId="2" hidden="1">'NEZ PRO'!$B$8:$M$8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1" l="1"/>
  <c r="E15" i="11"/>
  <c r="H14" i="11"/>
  <c r="E14" i="11"/>
  <c r="H13" i="11"/>
  <c r="E13" i="11"/>
  <c r="H12" i="11"/>
  <c r="E12" i="11"/>
  <c r="H9" i="11"/>
  <c r="E9" i="11"/>
  <c r="H11" i="11"/>
  <c r="E11" i="11"/>
  <c r="H8" i="11"/>
  <c r="E8" i="11"/>
  <c r="H10" i="11"/>
  <c r="E10" i="11"/>
  <c r="H5" i="11"/>
  <c r="E5" i="11"/>
  <c r="H7" i="11"/>
  <c r="E7" i="11"/>
  <c r="H6" i="11"/>
  <c r="E6" i="11"/>
  <c r="S36" i="5"/>
  <c r="D36" i="5"/>
  <c r="S39" i="5"/>
  <c r="D37" i="5"/>
  <c r="S38" i="5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S33" i="5"/>
  <c r="S34" i="5"/>
  <c r="S20" i="5"/>
  <c r="S37" i="5"/>
  <c r="S35" i="5"/>
  <c r="V29" i="10"/>
  <c r="M39" i="6"/>
  <c r="D39" i="6"/>
  <c r="S29" i="10"/>
  <c r="M33" i="6"/>
  <c r="M48" i="6"/>
  <c r="M34" i="6"/>
  <c r="D34" i="6"/>
  <c r="M14" i="6"/>
  <c r="D14" i="6"/>
  <c r="M49" i="6"/>
  <c r="M24" i="6"/>
  <c r="M42" i="6"/>
  <c r="D42" i="6"/>
  <c r="M43" i="6"/>
  <c r="D43" i="6"/>
  <c r="M25" i="6"/>
  <c r="D25" i="6"/>
  <c r="M44" i="6"/>
  <c r="D44" i="6"/>
  <c r="M16" i="6"/>
  <c r="D16" i="6"/>
  <c r="M22" i="6"/>
  <c r="D22" i="6"/>
  <c r="M30" i="6"/>
  <c r="D30" i="6"/>
  <c r="P33" i="5"/>
  <c r="P40" i="5"/>
  <c r="P26" i="5"/>
  <c r="P27" i="5"/>
  <c r="P23" i="6"/>
  <c r="D33" i="6"/>
  <c r="D48" i="6"/>
  <c r="P48" i="6"/>
  <c r="P49" i="6"/>
  <c r="P50" i="6"/>
  <c r="P51" i="6"/>
  <c r="P52" i="6"/>
  <c r="P53" i="6"/>
  <c r="P54" i="6"/>
  <c r="M12" i="6"/>
  <c r="M19" i="6"/>
  <c r="M23" i="6"/>
  <c r="M31" i="6"/>
  <c r="J13" i="6"/>
  <c r="J15" i="6"/>
  <c r="J18" i="6"/>
  <c r="J21" i="6"/>
  <c r="J26" i="6"/>
  <c r="J28" i="6"/>
  <c r="J9" i="6"/>
  <c r="J29" i="6"/>
  <c r="J27" i="6"/>
  <c r="J12" i="6"/>
  <c r="J37" i="6"/>
  <c r="J41" i="6"/>
  <c r="J32" i="6"/>
  <c r="J36" i="6"/>
  <c r="J38" i="6"/>
  <c r="J40" i="6"/>
  <c r="J45" i="6"/>
  <c r="J46" i="6"/>
  <c r="J47" i="6"/>
  <c r="J51" i="6"/>
  <c r="J52" i="6"/>
  <c r="J53" i="6"/>
  <c r="J54" i="6"/>
  <c r="G9" i="6"/>
  <c r="D24" i="6"/>
  <c r="D49" i="6"/>
  <c r="D54" i="6"/>
  <c r="D53" i="6"/>
  <c r="D46" i="6"/>
  <c r="D36" i="6"/>
  <c r="D12" i="6"/>
  <c r="D52" i="6"/>
  <c r="D45" i="6"/>
  <c r="D47" i="6"/>
  <c r="D38" i="6"/>
  <c r="D37" i="6"/>
  <c r="D41" i="6"/>
  <c r="D51" i="6"/>
  <c r="D40" i="6"/>
  <c r="P22" i="6"/>
  <c r="P19" i="6"/>
  <c r="P21" i="6"/>
  <c r="P20" i="6"/>
  <c r="P18" i="6"/>
  <c r="P17" i="6"/>
  <c r="P16" i="6"/>
  <c r="P15" i="6"/>
  <c r="P14" i="6"/>
  <c r="P13" i="6"/>
  <c r="P12" i="6"/>
  <c r="P11" i="6"/>
  <c r="P10" i="6"/>
  <c r="P9" i="6"/>
  <c r="M15" i="5"/>
  <c r="M14" i="5"/>
  <c r="M16" i="5"/>
  <c r="M17" i="5"/>
  <c r="M29" i="5"/>
  <c r="M23" i="5"/>
  <c r="J12" i="5"/>
  <c r="J19" i="5"/>
  <c r="J15" i="5"/>
  <c r="J16" i="5"/>
  <c r="J18" i="5"/>
  <c r="J31" i="5"/>
  <c r="J32" i="5"/>
  <c r="J24" i="5"/>
  <c r="J34" i="5"/>
  <c r="G14" i="5"/>
  <c r="G12" i="5"/>
  <c r="G19" i="5"/>
  <c r="G21" i="5"/>
  <c r="G28" i="5"/>
  <c r="G17" i="5"/>
  <c r="G30" i="5"/>
  <c r="G15" i="5"/>
  <c r="S40" i="5"/>
  <c r="D40" i="5"/>
  <c r="S32" i="5"/>
  <c r="D33" i="5"/>
  <c r="S31" i="5"/>
  <c r="S30" i="5"/>
  <c r="S29" i="5"/>
  <c r="S28" i="5"/>
  <c r="S27" i="5"/>
  <c r="S26" i="5"/>
  <c r="S25" i="5"/>
  <c r="S24" i="5"/>
  <c r="S23" i="5"/>
  <c r="S22" i="5"/>
  <c r="S21" i="5"/>
  <c r="S19" i="5"/>
  <c r="S18" i="5"/>
  <c r="S17" i="5"/>
  <c r="S16" i="5"/>
  <c r="S15" i="5"/>
  <c r="S14" i="5"/>
  <c r="S13" i="5"/>
  <c r="S12" i="5"/>
  <c r="S11" i="5"/>
  <c r="S10" i="5"/>
  <c r="M17" i="10"/>
  <c r="M12" i="10"/>
  <c r="M15" i="10"/>
  <c r="M16" i="10"/>
  <c r="M14" i="10"/>
  <c r="M21" i="10"/>
  <c r="M22" i="10"/>
  <c r="M26" i="10"/>
  <c r="M27" i="10"/>
  <c r="M25" i="10"/>
  <c r="M19" i="10"/>
  <c r="M24" i="10"/>
  <c r="J11" i="10"/>
  <c r="J15" i="10"/>
  <c r="J13" i="10"/>
  <c r="J21" i="10"/>
  <c r="J16" i="10"/>
  <c r="J22" i="10"/>
  <c r="J26" i="10"/>
  <c r="J14" i="10"/>
  <c r="J29" i="10"/>
  <c r="J27" i="10"/>
  <c r="J18" i="10"/>
  <c r="G11" i="10"/>
  <c r="G15" i="10"/>
  <c r="G13" i="10"/>
  <c r="G21" i="10"/>
  <c r="G16" i="10"/>
  <c r="G14" i="10"/>
  <c r="G29" i="10"/>
  <c r="G27" i="10"/>
  <c r="V30" i="10"/>
  <c r="V27" i="10"/>
  <c r="S27" i="10"/>
  <c r="V23" i="10"/>
  <c r="S23" i="10"/>
  <c r="V28" i="10"/>
  <c r="V26" i="10"/>
  <c r="V25" i="10"/>
  <c r="S25" i="10"/>
  <c r="V24" i="10"/>
  <c r="V19" i="10"/>
  <c r="S19" i="10"/>
  <c r="V22" i="10"/>
  <c r="V21" i="10"/>
  <c r="V20" i="10"/>
  <c r="V18" i="10"/>
  <c r="V14" i="10"/>
  <c r="S14" i="10"/>
  <c r="V16" i="10"/>
  <c r="S16" i="10"/>
  <c r="V17" i="10"/>
  <c r="S17" i="10"/>
  <c r="V15" i="10"/>
  <c r="S15" i="10"/>
  <c r="V13" i="10"/>
  <c r="S13" i="10"/>
  <c r="V12" i="10"/>
  <c r="S12" i="10"/>
  <c r="V11" i="10"/>
  <c r="S11" i="10"/>
  <c r="V10" i="10"/>
  <c r="S10" i="10"/>
  <c r="D27" i="5"/>
  <c r="D26" i="5"/>
  <c r="D25" i="5"/>
  <c r="D29" i="10"/>
  <c r="D23" i="10"/>
  <c r="D28" i="5"/>
  <c r="D39" i="5"/>
  <c r="P35" i="5"/>
  <c r="D35" i="5"/>
  <c r="D34" i="5"/>
  <c r="P20" i="5"/>
  <c r="D20" i="5"/>
  <c r="D31" i="5"/>
  <c r="G17" i="10"/>
  <c r="G12" i="10"/>
  <c r="G10" i="10"/>
  <c r="P26" i="10"/>
  <c r="D26" i="10"/>
  <c r="P17" i="10"/>
  <c r="P13" i="10"/>
  <c r="P19" i="10"/>
  <c r="D19" i="10"/>
  <c r="P15" i="10"/>
  <c r="D15" i="10"/>
  <c r="D27" i="10"/>
  <c r="P24" i="10"/>
  <c r="D24" i="10"/>
  <c r="P11" i="10"/>
  <c r="P12" i="10"/>
  <c r="P18" i="10"/>
  <c r="D18" i="10"/>
  <c r="D28" i="10"/>
  <c r="P21" i="10"/>
  <c r="D21" i="10"/>
  <c r="P14" i="10"/>
  <c r="D14" i="10"/>
  <c r="D25" i="10"/>
  <c r="M13" i="10"/>
  <c r="J17" i="10"/>
  <c r="P22" i="10"/>
  <c r="D22" i="10"/>
  <c r="P10" i="10"/>
  <c r="P16" i="10"/>
  <c r="D16" i="10"/>
  <c r="M11" i="10"/>
  <c r="J12" i="10"/>
  <c r="D30" i="10"/>
  <c r="M10" i="10"/>
  <c r="J10" i="10"/>
  <c r="J20" i="10"/>
  <c r="G20" i="10"/>
  <c r="D10" i="10"/>
  <c r="D17" i="10"/>
  <c r="D13" i="10"/>
  <c r="D11" i="10"/>
  <c r="D12" i="10"/>
  <c r="D20" i="10"/>
  <c r="M11" i="6"/>
  <c r="M17" i="6"/>
  <c r="D28" i="6"/>
  <c r="D29" i="6"/>
  <c r="D26" i="6"/>
  <c r="D32" i="6"/>
  <c r="D27" i="6"/>
  <c r="M9" i="6"/>
  <c r="D9" i="6"/>
  <c r="G23" i="6"/>
  <c r="G31" i="6"/>
  <c r="D31" i="6"/>
  <c r="D18" i="6"/>
  <c r="D21" i="6"/>
  <c r="M10" i="6"/>
  <c r="D15" i="6"/>
  <c r="D13" i="6"/>
  <c r="G11" i="5"/>
  <c r="G13" i="5"/>
  <c r="G50" i="6"/>
  <c r="D50" i="6"/>
  <c r="G10" i="6"/>
  <c r="G11" i="6"/>
  <c r="D23" i="6"/>
  <c r="G20" i="6"/>
  <c r="G17" i="6"/>
  <c r="G19" i="6"/>
  <c r="G35" i="6"/>
  <c r="D32" i="5"/>
  <c r="P21" i="5"/>
  <c r="D21" i="5"/>
  <c r="P23" i="5"/>
  <c r="D23" i="5"/>
  <c r="D30" i="5"/>
  <c r="P10" i="5"/>
  <c r="J11" i="5"/>
  <c r="G22" i="5"/>
  <c r="D29" i="5"/>
  <c r="P19" i="5"/>
  <c r="D19" i="5"/>
  <c r="P15" i="5"/>
  <c r="D15" i="5"/>
  <c r="P12" i="5"/>
  <c r="D24" i="5"/>
  <c r="J10" i="5"/>
  <c r="G10" i="5"/>
  <c r="D38" i="5"/>
  <c r="M12" i="5"/>
  <c r="P16" i="5"/>
  <c r="D16" i="5"/>
  <c r="J13" i="5"/>
  <c r="P11" i="5"/>
  <c r="P13" i="5"/>
  <c r="P14" i="5"/>
  <c r="D14" i="5"/>
  <c r="P17" i="5"/>
  <c r="D17" i="5"/>
  <c r="M11" i="5"/>
  <c r="M10" i="5"/>
  <c r="P18" i="5"/>
  <c r="D18" i="5"/>
  <c r="M13" i="5"/>
  <c r="D11" i="5"/>
  <c r="D12" i="5"/>
  <c r="D35" i="6"/>
  <c r="D11" i="6"/>
  <c r="D19" i="6"/>
  <c r="D10" i="6"/>
  <c r="D17" i="6"/>
  <c r="D13" i="5"/>
  <c r="D10" i="5"/>
  <c r="D20" i="6"/>
  <c r="D22" i="5"/>
</calcChain>
</file>

<file path=xl/sharedStrings.xml><?xml version="1.0" encoding="utf-8"?>
<sst xmlns="http://schemas.openxmlformats.org/spreadsheetml/2006/main" count="319" uniqueCount="207">
  <si>
    <t>Nr</t>
  </si>
  <si>
    <t>Driver</t>
  </si>
  <si>
    <t>Total</t>
  </si>
  <si>
    <t>Qual</t>
  </si>
  <si>
    <t>Final</t>
  </si>
  <si>
    <t>Series</t>
  </si>
  <si>
    <t xml:space="preserve">BALTIC PRO DRIFT CHAMPIONSHIP              </t>
  </si>
  <si>
    <t xml:space="preserve">LIVONIA DRIFT CHAMPIONSHIP             </t>
  </si>
  <si>
    <t xml:space="preserve">  </t>
  </si>
  <si>
    <t xml:space="preserve">    NEZ DRIFT CHAMPIONSHIP </t>
  </si>
  <si>
    <t>333 Grand Prix</t>
  </si>
  <si>
    <t>II STAGE  02-03.07.2021</t>
  </si>
  <si>
    <t>V STAGE  10-11.09.2021</t>
  </si>
  <si>
    <t>I STAGE  02-03.07.2021</t>
  </si>
  <si>
    <t>III STAGE  06-07.08.2021</t>
  </si>
  <si>
    <t>South side</t>
  </si>
  <si>
    <t>I STAGE  20.06.2021</t>
  </si>
  <si>
    <t>Jump For Drift</t>
  </si>
  <si>
    <t>IV STAGE  03-04.09.2021</t>
  </si>
  <si>
    <t>Witch Kettle</t>
  </si>
  <si>
    <t>VI STAGE  01-02.10.2021</t>
  </si>
  <si>
    <t>Final Fight</t>
  </si>
  <si>
    <t>Leedu</t>
  </si>
  <si>
    <t>I STAGE  06-07.08.2021</t>
  </si>
  <si>
    <t>II STAGE</t>
  </si>
  <si>
    <t>III STAGE</t>
  </si>
  <si>
    <t>IV STAGE</t>
  </si>
  <si>
    <t>EE28</t>
  </si>
  <si>
    <t>EE10</t>
  </si>
  <si>
    <t>EE69</t>
  </si>
  <si>
    <t>EE21</t>
  </si>
  <si>
    <t>EE22</t>
  </si>
  <si>
    <t>EE55</t>
  </si>
  <si>
    <t>KRISTJAN SALMRE</t>
  </si>
  <si>
    <t>EE88</t>
  </si>
  <si>
    <t>MIHKEL NORMAN TULTS</t>
  </si>
  <si>
    <t>EE29</t>
  </si>
  <si>
    <t>BIRGER KIIREND</t>
  </si>
  <si>
    <t xml:space="preserve">AO VAIDA </t>
  </si>
  <si>
    <t>MÄRT KUVVAS</t>
  </si>
  <si>
    <t>EE90</t>
  </si>
  <si>
    <t>KALEV KIVILO</t>
  </si>
  <si>
    <t>HANS CHRISTIAN KULL</t>
  </si>
  <si>
    <t>JAKOV LESHKIN</t>
  </si>
  <si>
    <t>NIKITA ZUKOV</t>
  </si>
  <si>
    <t>LV12</t>
  </si>
  <si>
    <t>NIKOLASS BERTANS</t>
  </si>
  <si>
    <t>LV41</t>
  </si>
  <si>
    <t>JANIS JURKA</t>
  </si>
  <si>
    <t>LV09</t>
  </si>
  <si>
    <t>RAIVIS ALKSARS</t>
  </si>
  <si>
    <t>LV25</t>
  </si>
  <si>
    <t>EDVARDS ZODZINS</t>
  </si>
  <si>
    <t>LV85</t>
  </si>
  <si>
    <t>ROLANDS BERZINS</t>
  </si>
  <si>
    <t>LT93</t>
  </si>
  <si>
    <t>BENEDIKTAS CIRBA</t>
  </si>
  <si>
    <t>GEDIMINAS IVANAUSKAS</t>
  </si>
  <si>
    <t>V STAGE   01-02.10.2021</t>
  </si>
  <si>
    <t>III STAGE  03-04.09.2021</t>
  </si>
  <si>
    <t>II STAGE  17.07.2021</t>
  </si>
  <si>
    <t>ANDRIUS VASILIAUSKAS</t>
  </si>
  <si>
    <t>VALDAS VINDŽIGELSKIS</t>
  </si>
  <si>
    <t>KĘSTUTIS TELMENTAS</t>
  </si>
  <si>
    <t>LT07</t>
  </si>
  <si>
    <t>NORBERTAS DAUNORAVIČIUS</t>
  </si>
  <si>
    <t>LT02</t>
  </si>
  <si>
    <t>AURIMAS VAŠKELIS</t>
  </si>
  <si>
    <t>LT33</t>
  </si>
  <si>
    <t>ANDREAS RAISIG</t>
  </si>
  <si>
    <t>LT10</t>
  </si>
  <si>
    <t>EE36</t>
  </si>
  <si>
    <t>OLIVER RANDALU</t>
  </si>
  <si>
    <t>LV11</t>
  </si>
  <si>
    <t>KRISTIANS BURKOVS</t>
  </si>
  <si>
    <t>LV24</t>
  </si>
  <si>
    <t>ARTURS MISKINIS</t>
  </si>
  <si>
    <t>Atoy Baltic Pro</t>
  </si>
  <si>
    <t>UA105</t>
  </si>
  <si>
    <t>RARAHOVSKYI ROSTYSLAV</t>
  </si>
  <si>
    <t>BY911</t>
  </si>
  <si>
    <t>KONDRATENKO ROMAN</t>
  </si>
  <si>
    <t>UA210</t>
  </si>
  <si>
    <t>MILLER MAKSIM</t>
  </si>
  <si>
    <t>BY19</t>
  </si>
  <si>
    <t>ŠUBADEROV VLADISLAV</t>
  </si>
  <si>
    <t>UA333</t>
  </si>
  <si>
    <t>GAVRILENKO ARTHUR</t>
  </si>
  <si>
    <t>BY17</t>
  </si>
  <si>
    <t>KAPSHAI PAVEL</t>
  </si>
  <si>
    <t>BY50</t>
  </si>
  <si>
    <t>ERJOMIN VLADIMIR</t>
  </si>
  <si>
    <t>BURKOVS KRISTIANS</t>
  </si>
  <si>
    <t>BY05</t>
  </si>
  <si>
    <t>MILINCHUK JEVGENI</t>
  </si>
  <si>
    <t>BY88</t>
  </si>
  <si>
    <t>KLISCHEVSKY DENIS</t>
  </si>
  <si>
    <t>LT12</t>
  </si>
  <si>
    <t>LEVICKAS GEDIMINAS</t>
  </si>
  <si>
    <t>BY36</t>
  </si>
  <si>
    <t>RU95</t>
  </si>
  <si>
    <t>GORKOVENKO NIKOLAI</t>
  </si>
  <si>
    <t>BY96</t>
  </si>
  <si>
    <t>LITVIN NIKOLAI</t>
  </si>
  <si>
    <t>BY777</t>
  </si>
  <si>
    <t>SHENDER ANTON</t>
  </si>
  <si>
    <t>BY57</t>
  </si>
  <si>
    <t>SILIVONCHIK VITALI</t>
  </si>
  <si>
    <t>BY220</t>
  </si>
  <si>
    <t>TUREVICH ILJA</t>
  </si>
  <si>
    <t>RU71</t>
  </si>
  <si>
    <t>STILOV SERGEI</t>
  </si>
  <si>
    <t>BY99</t>
  </si>
  <si>
    <t>VLASOVETS ALEKSANDER</t>
  </si>
  <si>
    <t>BY27</t>
  </si>
  <si>
    <t>PSHENITSYN ALEKSANDER</t>
  </si>
  <si>
    <t>UA22</t>
  </si>
  <si>
    <t>ZHAYVORONOK DMITRI</t>
  </si>
  <si>
    <t>RU53</t>
  </si>
  <si>
    <t>MAMISHEV ILKIN</t>
  </si>
  <si>
    <t>BY97</t>
  </si>
  <si>
    <t>PANGLI ROMAN</t>
  </si>
  <si>
    <t>UA186</t>
  </si>
  <si>
    <t>ANDREEV KONSTANTINUS</t>
  </si>
  <si>
    <t>PARIMATCH FIA NEZ</t>
  </si>
  <si>
    <t>PISKAREV ANDREI</t>
  </si>
  <si>
    <t>PRO 2021</t>
  </si>
  <si>
    <t>LV/EE PRO 2021</t>
  </si>
  <si>
    <t xml:space="preserve"> PRO 2021 </t>
  </si>
  <si>
    <t>IV STAGE   10.-11.09.2021</t>
  </si>
  <si>
    <t>Witch kettle</t>
  </si>
  <si>
    <t>Question still</t>
  </si>
  <si>
    <t>LT999</t>
  </si>
  <si>
    <t>LT110</t>
  </si>
  <si>
    <t>DEIMANTE RADZEVICIUTE</t>
  </si>
  <si>
    <t>DONATAS MACPREIKSAS</t>
  </si>
  <si>
    <t>LT40</t>
  </si>
  <si>
    <t>EDMUNDS BERZINS</t>
  </si>
  <si>
    <t>LV21</t>
  </si>
  <si>
    <t>GEDIMINAS LEVICKAS</t>
  </si>
  <si>
    <t>SANDRA JANUSAUSKAITE</t>
  </si>
  <si>
    <t>LT112</t>
  </si>
  <si>
    <t>LT50</t>
  </si>
  <si>
    <t>LT06</t>
  </si>
  <si>
    <t>IVO CIRULIS</t>
  </si>
  <si>
    <t>LV204</t>
  </si>
  <si>
    <t>SIMAS KVIETKAUSKAS</t>
  </si>
  <si>
    <t>VALDAS VINDZIGELSKIS</t>
  </si>
  <si>
    <t>LT11</t>
  </si>
  <si>
    <t>VYGANDAS RIMKUS</t>
  </si>
  <si>
    <t>LITHUANIAN PRO CHAMPIONSHIP</t>
  </si>
  <si>
    <t>QUALIFICATION</t>
  </si>
  <si>
    <t>FINALS</t>
  </si>
  <si>
    <t>SCORE</t>
  </si>
  <si>
    <t>TOTAL</t>
  </si>
  <si>
    <t>#</t>
  </si>
  <si>
    <t>NEZ BALTIC GRAND FINAL 2021</t>
  </si>
  <si>
    <t>01.10-02.10.2021, BKSB, RIGA</t>
  </si>
  <si>
    <t>Grand final</t>
  </si>
  <si>
    <t>LV45</t>
  </si>
  <si>
    <t>JĀNIS BRĀLĪTIS</t>
  </si>
  <si>
    <t>LV1</t>
  </si>
  <si>
    <t>INGUS JĒKABSONS</t>
  </si>
  <si>
    <t>IVO CĪRULIS</t>
  </si>
  <si>
    <t>GE181</t>
  </si>
  <si>
    <t>KENNETH KONZ</t>
  </si>
  <si>
    <t>Qual2</t>
  </si>
  <si>
    <t>Final3</t>
  </si>
  <si>
    <t>Series4</t>
  </si>
  <si>
    <t>Qual5</t>
  </si>
  <si>
    <t>Final6</t>
  </si>
  <si>
    <t>Series7</t>
  </si>
  <si>
    <t>Qual8</t>
  </si>
  <si>
    <t>Final9</t>
  </si>
  <si>
    <t>Series10</t>
  </si>
  <si>
    <t>Qual11</t>
  </si>
  <si>
    <t>Final12</t>
  </si>
  <si>
    <t>Series13</t>
  </si>
  <si>
    <t xml:space="preserve">Qual </t>
  </si>
  <si>
    <t xml:space="preserve">Final </t>
  </si>
  <si>
    <t xml:space="preserve">Series </t>
  </si>
  <si>
    <t xml:space="preserve">Qual  </t>
  </si>
  <si>
    <t xml:space="preserve">Final  </t>
  </si>
  <si>
    <t xml:space="preserve">Series  </t>
  </si>
  <si>
    <t xml:space="preserve">Qual   </t>
  </si>
  <si>
    <t xml:space="preserve">Series   </t>
  </si>
  <si>
    <t xml:space="preserve">Qual    </t>
  </si>
  <si>
    <t xml:space="preserve">Final    </t>
  </si>
  <si>
    <t xml:space="preserve">Final     </t>
  </si>
  <si>
    <t xml:space="preserve">Series     </t>
  </si>
  <si>
    <t>Qual14</t>
  </si>
  <si>
    <t>Final15</t>
  </si>
  <si>
    <t>Series16</t>
  </si>
  <si>
    <t>CAR NO.</t>
  </si>
  <si>
    <t>DRIVER</t>
  </si>
  <si>
    <t>Benediktas Čirba</t>
  </si>
  <si>
    <t>Andrius Vasiliauskas</t>
  </si>
  <si>
    <t>Donatas Macpreiksas</t>
  </si>
  <si>
    <t>Gediminas Ivanauskas</t>
  </si>
  <si>
    <t>Kestutis Telementas</t>
  </si>
  <si>
    <t>LT13</t>
  </si>
  <si>
    <t>Giedrius Zabulionis</t>
  </si>
  <si>
    <t>Valdas Vindžigelskis</t>
  </si>
  <si>
    <t>Arūnas Černevičius</t>
  </si>
  <si>
    <t>Vygantas Rimkus</t>
  </si>
  <si>
    <t>Gediminas Levickas</t>
  </si>
  <si>
    <t>Sandra Janušauskaitė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</si>
</sst>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&quot;[$kr-425];[Red]&quot;-&quot;#,##0.00&quot; &quot;[$kr-425]"/>
    <numFmt numFmtId="165" formatCode="[$-425]General"/>
    <numFmt numFmtId="166" formatCode="h:mm;@"/>
  </numFmts>
  <fonts count="3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b/>
      <i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0"/>
      <name val="Arial"/>
      <family val="2"/>
    </font>
    <font>
      <b/>
      <sz val="10"/>
      <color rgb="FFFF0000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86"/>
    </font>
    <font>
      <b/>
      <sz val="8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186"/>
      <scheme val="minor"/>
    </font>
    <font>
      <b/>
      <sz val="20"/>
      <color theme="1"/>
      <name val="Times New Roman"/>
      <family val="1"/>
      <charset val="186"/>
    </font>
    <font>
      <b/>
      <sz val="10"/>
      <color rgb="FF000000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</borders>
  <cellStyleXfs count="7">
    <xf numFmtId="0" fontId="0" fillId="0" borderId="0"/>
    <xf numFmtId="0" fontId="2" fillId="0" borderId="0"/>
    <xf numFmtId="164" fontId="3" fillId="0" borderId="0"/>
    <xf numFmtId="165" fontId="3" fillId="0" borderId="0"/>
    <xf numFmtId="0" fontId="8" fillId="0" borderId="0"/>
    <xf numFmtId="164" fontId="1" fillId="0" borderId="0"/>
    <xf numFmtId="0" fontId="11" fillId="0" borderId="0"/>
  </cellStyleXfs>
  <cellXfs count="275">
    <xf numFmtId="0" fontId="0" fillId="0" borderId="0" xfId="0"/>
    <xf numFmtId="165" fontId="4" fillId="3" borderId="6" xfId="3" applyFont="1" applyFill="1" applyBorder="1" applyAlignment="1">
      <alignment horizontal="center"/>
    </xf>
    <xf numFmtId="165" fontId="4" fillId="3" borderId="7" xfId="3" applyFont="1" applyFill="1" applyBorder="1" applyAlignment="1">
      <alignment horizontal="center"/>
    </xf>
    <xf numFmtId="165" fontId="6" fillId="3" borderId="8" xfId="3" applyFont="1" applyFill="1" applyBorder="1" applyAlignment="1">
      <alignment horizontal="center"/>
    </xf>
    <xf numFmtId="165" fontId="4" fillId="4" borderId="6" xfId="3" applyFont="1" applyFill="1" applyBorder="1" applyAlignment="1">
      <alignment horizontal="center"/>
    </xf>
    <xf numFmtId="165" fontId="4" fillId="4" borderId="7" xfId="3" applyFont="1" applyFill="1" applyBorder="1" applyAlignment="1">
      <alignment horizontal="center"/>
    </xf>
    <xf numFmtId="165" fontId="6" fillId="4" borderId="8" xfId="3" applyFont="1" applyFill="1" applyBorder="1" applyAlignment="1">
      <alignment horizontal="center"/>
    </xf>
    <xf numFmtId="165" fontId="6" fillId="3" borderId="12" xfId="3" applyFont="1" applyFill="1" applyBorder="1" applyAlignment="1">
      <alignment horizontal="center"/>
    </xf>
    <xf numFmtId="0" fontId="7" fillId="4" borderId="1" xfId="2" applyNumberFormat="1" applyFont="1" applyFill="1" applyBorder="1" applyAlignment="1">
      <alignment horizontal="center"/>
    </xf>
    <xf numFmtId="0" fontId="7" fillId="4" borderId="9" xfId="2" applyNumberFormat="1" applyFont="1" applyFill="1" applyBorder="1" applyAlignment="1">
      <alignment horizontal="center"/>
    </xf>
    <xf numFmtId="165" fontId="6" fillId="4" borderId="12" xfId="3" applyFont="1" applyFill="1" applyBorder="1" applyAlignment="1">
      <alignment horizontal="center"/>
    </xf>
    <xf numFmtId="0" fontId="1" fillId="4" borderId="1" xfId="5" applyNumberFormat="1" applyFont="1" applyFill="1" applyBorder="1" applyAlignment="1">
      <alignment horizontal="center"/>
    </xf>
    <xf numFmtId="0" fontId="7" fillId="4" borderId="13" xfId="2" applyNumberFormat="1" applyFont="1" applyFill="1" applyBorder="1" applyAlignment="1">
      <alignment horizontal="center"/>
    </xf>
    <xf numFmtId="0" fontId="7" fillId="4" borderId="16" xfId="2" applyNumberFormat="1" applyFont="1" applyFill="1" applyBorder="1" applyAlignment="1">
      <alignment horizontal="center"/>
    </xf>
    <xf numFmtId="165" fontId="7" fillId="4" borderId="16" xfId="3" applyFont="1" applyFill="1" applyBorder="1" applyAlignment="1">
      <alignment horizontal="center"/>
    </xf>
    <xf numFmtId="0" fontId="7" fillId="2" borderId="9" xfId="2" applyNumberFormat="1" applyFont="1" applyFill="1" applyBorder="1" applyAlignment="1">
      <alignment horizontal="center"/>
    </xf>
    <xf numFmtId="165" fontId="7" fillId="2" borderId="9" xfId="3" applyFont="1" applyFill="1" applyBorder="1" applyAlignment="1">
      <alignment horizontal="center"/>
    </xf>
    <xf numFmtId="0" fontId="7" fillId="2" borderId="13" xfId="2" applyNumberFormat="1" applyFont="1" applyFill="1" applyBorder="1" applyAlignment="1">
      <alignment horizontal="center"/>
    </xf>
    <xf numFmtId="0" fontId="15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6" fillId="0" borderId="0" xfId="0" applyFont="1" applyAlignment="1">
      <alignment wrapText="1"/>
    </xf>
    <xf numFmtId="165" fontId="4" fillId="0" borderId="6" xfId="3" applyFont="1" applyBorder="1" applyAlignment="1">
      <alignment horizontal="center" vertical="center"/>
    </xf>
    <xf numFmtId="165" fontId="5" fillId="5" borderId="6" xfId="3" applyFont="1" applyFill="1" applyBorder="1" applyAlignment="1">
      <alignment horizontal="center"/>
    </xf>
    <xf numFmtId="0" fontId="0" fillId="3" borderId="19" xfId="0" applyFill="1" applyBorder="1"/>
    <xf numFmtId="0" fontId="0" fillId="3" borderId="21" xfId="0" applyFill="1" applyBorder="1"/>
    <xf numFmtId="0" fontId="4" fillId="3" borderId="22" xfId="2" applyNumberFormat="1" applyFont="1" applyFill="1" applyBorder="1" applyAlignment="1">
      <alignment horizontal="center" vertical="center" wrapText="1"/>
    </xf>
    <xf numFmtId="0" fontId="4" fillId="3" borderId="23" xfId="2" applyNumberFormat="1" applyFont="1" applyFill="1" applyBorder="1" applyAlignment="1">
      <alignment horizontal="center" vertical="center" wrapText="1"/>
    </xf>
    <xf numFmtId="0" fontId="4" fillId="3" borderId="24" xfId="2" applyNumberFormat="1" applyFont="1" applyFill="1" applyBorder="1" applyAlignment="1">
      <alignment horizontal="center" vertical="center" wrapText="1"/>
    </xf>
    <xf numFmtId="0" fontId="4" fillId="4" borderId="1" xfId="2" applyNumberFormat="1" applyFont="1" applyFill="1" applyBorder="1" applyAlignment="1">
      <alignment horizontal="center"/>
    </xf>
    <xf numFmtId="0" fontId="7" fillId="2" borderId="1" xfId="2" applyNumberFormat="1" applyFont="1" applyFill="1" applyBorder="1" applyAlignment="1">
      <alignment horizontal="center"/>
    </xf>
    <xf numFmtId="165" fontId="9" fillId="5" borderId="17" xfId="4" applyNumberFormat="1" applyFont="1" applyFill="1" applyBorder="1" applyAlignment="1">
      <alignment horizontal="center"/>
    </xf>
    <xf numFmtId="165" fontId="4" fillId="3" borderId="26" xfId="3" applyFont="1" applyFill="1" applyBorder="1" applyAlignment="1">
      <alignment horizontal="center"/>
    </xf>
    <xf numFmtId="165" fontId="5" fillId="5" borderId="18" xfId="3" applyFont="1" applyFill="1" applyBorder="1" applyAlignment="1">
      <alignment horizontal="center"/>
    </xf>
    <xf numFmtId="165" fontId="9" fillId="5" borderId="27" xfId="4" applyNumberFormat="1" applyFont="1" applyFill="1" applyBorder="1" applyAlignment="1">
      <alignment horizontal="center"/>
    </xf>
    <xf numFmtId="0" fontId="7" fillId="2" borderId="29" xfId="2" applyNumberFormat="1" applyFont="1" applyFill="1" applyBorder="1" applyAlignment="1">
      <alignment horizontal="center"/>
    </xf>
    <xf numFmtId="165" fontId="6" fillId="3" borderId="30" xfId="3" applyFont="1" applyFill="1" applyBorder="1" applyAlignment="1">
      <alignment horizontal="center"/>
    </xf>
    <xf numFmtId="0" fontId="7" fillId="4" borderId="29" xfId="2" applyNumberFormat="1" applyFont="1" applyFill="1" applyBorder="1" applyAlignment="1">
      <alignment horizontal="center"/>
    </xf>
    <xf numFmtId="165" fontId="6" fillId="4" borderId="30" xfId="3" applyFont="1" applyFill="1" applyBorder="1" applyAlignment="1">
      <alignment horizontal="center"/>
    </xf>
    <xf numFmtId="0" fontId="7" fillId="4" borderId="28" xfId="2" applyNumberFormat="1" applyFont="1" applyFill="1" applyBorder="1" applyAlignment="1">
      <alignment horizontal="center"/>
    </xf>
    <xf numFmtId="165" fontId="6" fillId="3" borderId="32" xfId="3" applyFont="1" applyFill="1" applyBorder="1" applyAlignment="1">
      <alignment horizontal="center"/>
    </xf>
    <xf numFmtId="165" fontId="6" fillId="4" borderId="32" xfId="3" applyFont="1" applyFill="1" applyBorder="1" applyAlignment="1">
      <alignment horizontal="center"/>
    </xf>
    <xf numFmtId="165" fontId="4" fillId="0" borderId="7" xfId="3" applyFont="1" applyBorder="1" applyAlignment="1">
      <alignment horizontal="left"/>
    </xf>
    <xf numFmtId="0" fontId="0" fillId="3" borderId="20" xfId="0" applyFill="1" applyBorder="1" applyAlignment="1">
      <alignment horizontal="center"/>
    </xf>
    <xf numFmtId="0" fontId="0" fillId="3" borderId="20" xfId="0" applyFill="1" applyBorder="1" applyAlignment="1">
      <alignment horizontal="left"/>
    </xf>
    <xf numFmtId="0" fontId="4" fillId="3" borderId="23" xfId="2" applyNumberFormat="1" applyFont="1" applyFill="1" applyBorder="1" applyAlignment="1">
      <alignment horizontal="left" vertical="center" wrapText="1"/>
    </xf>
    <xf numFmtId="0" fontId="1" fillId="2" borderId="13" xfId="5" applyNumberFormat="1" applyFont="1" applyFill="1" applyBorder="1" applyAlignment="1">
      <alignment horizontal="center"/>
    </xf>
    <xf numFmtId="0" fontId="1" fillId="2" borderId="1" xfId="5" applyNumberFormat="1" applyFont="1" applyFill="1" applyBorder="1" applyAlignment="1">
      <alignment horizontal="center"/>
    </xf>
    <xf numFmtId="0" fontId="1" fillId="2" borderId="9" xfId="5" applyNumberFormat="1" applyFont="1" applyFill="1" applyBorder="1" applyAlignment="1">
      <alignment horizontal="center"/>
    </xf>
    <xf numFmtId="165" fontId="7" fillId="2" borderId="1" xfId="3" applyFont="1" applyFill="1" applyBorder="1" applyAlignment="1">
      <alignment horizontal="center"/>
    </xf>
    <xf numFmtId="165" fontId="6" fillId="4" borderId="33" xfId="3" applyFont="1" applyFill="1" applyBorder="1" applyAlignment="1">
      <alignment horizontal="center"/>
    </xf>
    <xf numFmtId="165" fontId="6" fillId="3" borderId="33" xfId="3" applyFont="1" applyFill="1" applyBorder="1" applyAlignment="1">
      <alignment horizontal="center"/>
    </xf>
    <xf numFmtId="165" fontId="9" fillId="5" borderId="30" xfId="4" applyNumberFormat="1" applyFont="1" applyFill="1" applyBorder="1" applyAlignment="1">
      <alignment horizontal="center"/>
    </xf>
    <xf numFmtId="165" fontId="9" fillId="5" borderId="12" xfId="4" applyNumberFormat="1" applyFont="1" applyFill="1" applyBorder="1" applyAlignment="1">
      <alignment horizontal="center"/>
    </xf>
    <xf numFmtId="165" fontId="7" fillId="4" borderId="13" xfId="3" applyFont="1" applyFill="1" applyBorder="1" applyAlignment="1">
      <alignment horizontal="center"/>
    </xf>
    <xf numFmtId="165" fontId="4" fillId="0" borderId="41" xfId="3" applyFont="1" applyBorder="1" applyAlignment="1">
      <alignment horizontal="center" vertical="center"/>
    </xf>
    <xf numFmtId="165" fontId="9" fillId="5" borderId="36" xfId="4" applyNumberFormat="1" applyFont="1" applyFill="1" applyBorder="1" applyAlignment="1">
      <alignment horizontal="center"/>
    </xf>
    <xf numFmtId="0" fontId="0" fillId="0" borderId="0" xfId="0" applyFill="1" applyBorder="1"/>
    <xf numFmtId="165" fontId="7" fillId="0" borderId="0" xfId="3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" fillId="0" borderId="0" xfId="5" applyNumberFormat="1" applyFont="1" applyFill="1" applyBorder="1" applyAlignment="1">
      <alignment horizontal="center"/>
    </xf>
    <xf numFmtId="165" fontId="6" fillId="0" borderId="0" xfId="3" applyFont="1" applyFill="1" applyBorder="1" applyAlignment="1">
      <alignment horizontal="center"/>
    </xf>
    <xf numFmtId="0" fontId="7" fillId="0" borderId="0" xfId="2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165" fontId="9" fillId="0" borderId="0" xfId="4" applyNumberFormat="1" applyFont="1" applyFill="1" applyBorder="1" applyAlignment="1">
      <alignment horizontal="center"/>
    </xf>
    <xf numFmtId="0" fontId="14" fillId="0" borderId="0" xfId="5" applyNumberFormat="1" applyFont="1" applyFill="1" applyBorder="1" applyAlignment="1">
      <alignment horizontal="center"/>
    </xf>
    <xf numFmtId="0" fontId="4" fillId="0" borderId="0" xfId="2" applyNumberFormat="1" applyFont="1" applyFill="1" applyBorder="1" applyAlignment="1">
      <alignment horizontal="center"/>
    </xf>
    <xf numFmtId="165" fontId="9" fillId="5" borderId="32" xfId="4" applyNumberFormat="1" applyFont="1" applyFill="1" applyBorder="1" applyAlignment="1">
      <alignment horizontal="center"/>
    </xf>
    <xf numFmtId="0" fontId="1" fillId="4" borderId="28" xfId="5" applyNumberFormat="1" applyFont="1" applyFill="1" applyBorder="1" applyAlignment="1">
      <alignment horizontal="center"/>
    </xf>
    <xf numFmtId="165" fontId="9" fillId="5" borderId="33" xfId="4" applyNumberFormat="1" applyFont="1" applyFill="1" applyBorder="1" applyAlignment="1">
      <alignment horizontal="center"/>
    </xf>
    <xf numFmtId="0" fontId="14" fillId="2" borderId="9" xfId="5" applyNumberFormat="1" applyFont="1" applyFill="1" applyBorder="1" applyAlignment="1">
      <alignment horizontal="center"/>
    </xf>
    <xf numFmtId="0" fontId="1" fillId="2" borderId="11" xfId="5" applyNumberFormat="1" applyFont="1" applyFill="1" applyBorder="1" applyAlignment="1">
      <alignment horizontal="center"/>
    </xf>
    <xf numFmtId="0" fontId="14" fillId="2" borderId="11" xfId="5" applyNumberFormat="1" applyFont="1" applyFill="1" applyBorder="1" applyAlignment="1">
      <alignment horizontal="center"/>
    </xf>
    <xf numFmtId="0" fontId="7" fillId="0" borderId="29" xfId="2" applyNumberFormat="1" applyFont="1" applyFill="1" applyBorder="1" applyAlignment="1">
      <alignment horizontal="center"/>
    </xf>
    <xf numFmtId="0" fontId="7" fillId="0" borderId="9" xfId="2" applyNumberFormat="1" applyFont="1" applyFill="1" applyBorder="1" applyAlignment="1">
      <alignment horizontal="center"/>
    </xf>
    <xf numFmtId="0" fontId="7" fillId="0" borderId="13" xfId="2" applyNumberFormat="1" applyFont="1" applyFill="1" applyBorder="1" applyAlignment="1">
      <alignment horizontal="center"/>
    </xf>
    <xf numFmtId="0" fontId="7" fillId="0" borderId="16" xfId="2" applyNumberFormat="1" applyFont="1" applyFill="1" applyBorder="1" applyAlignment="1">
      <alignment horizontal="center"/>
    </xf>
    <xf numFmtId="165" fontId="7" fillId="0" borderId="16" xfId="3" applyFont="1" applyFill="1" applyBorder="1" applyAlignment="1">
      <alignment horizontal="center"/>
    </xf>
    <xf numFmtId="0" fontId="22" fillId="2" borderId="38" xfId="0" applyFont="1" applyFill="1" applyBorder="1" applyAlignment="1">
      <alignment horizontal="left"/>
    </xf>
    <xf numFmtId="0" fontId="0" fillId="3" borderId="20" xfId="0" applyFill="1" applyBorder="1" applyAlignment="1">
      <alignment horizontal="center"/>
    </xf>
    <xf numFmtId="165" fontId="7" fillId="2" borderId="29" xfId="3" applyFont="1" applyFill="1" applyBorder="1" applyAlignment="1">
      <alignment horizontal="center"/>
    </xf>
    <xf numFmtId="0" fontId="7" fillId="2" borderId="10" xfId="2" applyNumberFormat="1" applyFont="1" applyFill="1" applyBorder="1" applyAlignment="1">
      <alignment horizontal="center"/>
    </xf>
    <xf numFmtId="165" fontId="9" fillId="5" borderId="48" xfId="4" applyNumberFormat="1" applyFont="1" applyFill="1" applyBorder="1" applyAlignment="1">
      <alignment horizontal="center"/>
    </xf>
    <xf numFmtId="165" fontId="6" fillId="3" borderId="48" xfId="3" applyFont="1" applyFill="1" applyBorder="1" applyAlignment="1">
      <alignment horizontal="center"/>
    </xf>
    <xf numFmtId="165" fontId="6" fillId="4" borderId="48" xfId="3" applyFont="1" applyFill="1" applyBorder="1" applyAlignment="1">
      <alignment horizontal="center"/>
    </xf>
    <xf numFmtId="165" fontId="7" fillId="0" borderId="13" xfId="3" applyFont="1" applyFill="1" applyBorder="1" applyAlignment="1">
      <alignment horizontal="center"/>
    </xf>
    <xf numFmtId="0" fontId="7" fillId="0" borderId="35" xfId="2" applyNumberFormat="1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/>
    </xf>
    <xf numFmtId="0" fontId="7" fillId="0" borderId="31" xfId="2" applyNumberFormat="1" applyFont="1" applyFill="1" applyBorder="1" applyAlignment="1">
      <alignment horizontal="center"/>
    </xf>
    <xf numFmtId="0" fontId="7" fillId="0" borderId="11" xfId="2" applyNumberFormat="1" applyFont="1" applyFill="1" applyBorder="1" applyAlignment="1">
      <alignment horizontal="center"/>
    </xf>
    <xf numFmtId="0" fontId="7" fillId="0" borderId="15" xfId="2" applyNumberFormat="1" applyFont="1" applyFill="1" applyBorder="1" applyAlignment="1">
      <alignment horizontal="center"/>
    </xf>
    <xf numFmtId="0" fontId="10" fillId="0" borderId="15" xfId="5" applyNumberFormat="1" applyFont="1" applyFill="1" applyBorder="1" applyAlignment="1">
      <alignment horizontal="center"/>
    </xf>
    <xf numFmtId="0" fontId="7" fillId="0" borderId="49" xfId="2" applyNumberFormat="1" applyFont="1" applyFill="1" applyBorder="1" applyAlignment="1">
      <alignment horizontal="center"/>
    </xf>
    <xf numFmtId="0" fontId="21" fillId="0" borderId="38" xfId="0" applyFont="1" applyFill="1" applyBorder="1" applyAlignment="1">
      <alignment horizontal="center"/>
    </xf>
    <xf numFmtId="0" fontId="1" fillId="0" borderId="11" xfId="5" applyNumberFormat="1" applyFont="1" applyFill="1" applyBorder="1" applyAlignment="1">
      <alignment horizontal="center"/>
    </xf>
    <xf numFmtId="0" fontId="7" fillId="0" borderId="38" xfId="2" applyNumberFormat="1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42" xfId="0" applyBorder="1" applyAlignment="1">
      <alignment horizontal="center"/>
    </xf>
    <xf numFmtId="0" fontId="16" fillId="0" borderId="0" xfId="0" applyFont="1" applyAlignment="1">
      <alignment horizontal="center" wrapText="1"/>
    </xf>
    <xf numFmtId="0" fontId="0" fillId="0" borderId="11" xfId="0" applyFont="1" applyBorder="1"/>
    <xf numFmtId="0" fontId="0" fillId="0" borderId="38" xfId="0" applyFont="1" applyBorder="1"/>
    <xf numFmtId="0" fontId="0" fillId="0" borderId="42" xfId="0" applyFont="1" applyBorder="1"/>
    <xf numFmtId="0" fontId="0" fillId="0" borderId="53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7" xfId="0" applyBorder="1" applyAlignment="1">
      <alignment horizontal="center"/>
    </xf>
    <xf numFmtId="0" fontId="1" fillId="2" borderId="14" xfId="5" applyNumberFormat="1" applyFont="1" applyFill="1" applyBorder="1" applyAlignment="1">
      <alignment horizontal="center"/>
    </xf>
    <xf numFmtId="0" fontId="0" fillId="0" borderId="25" xfId="0" applyFont="1" applyBorder="1"/>
    <xf numFmtId="0" fontId="1" fillId="4" borderId="1" xfId="5" applyNumberFormat="1" applyFill="1" applyBorder="1" applyAlignment="1">
      <alignment horizontal="center"/>
    </xf>
    <xf numFmtId="0" fontId="7" fillId="4" borderId="0" xfId="2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1" xfId="5" applyNumberFormat="1" applyFont="1" applyFill="1" applyBorder="1" applyAlignment="1">
      <alignment horizontal="center"/>
    </xf>
    <xf numFmtId="165" fontId="7" fillId="0" borderId="38" xfId="3" applyFont="1" applyFill="1" applyBorder="1" applyAlignment="1">
      <alignment horizontal="center"/>
    </xf>
    <xf numFmtId="0" fontId="14" fillId="2" borderId="43" xfId="5" applyNumberFormat="1" applyFont="1" applyFill="1" applyBorder="1" applyAlignment="1">
      <alignment horizontal="center"/>
    </xf>
    <xf numFmtId="0" fontId="1" fillId="2" borderId="4" xfId="5" applyNumberFormat="1" applyFont="1" applyFill="1" applyBorder="1" applyAlignment="1">
      <alignment horizontal="center"/>
    </xf>
    <xf numFmtId="0" fontId="22" fillId="2" borderId="45" xfId="0" applyFont="1" applyFill="1" applyBorder="1" applyAlignment="1">
      <alignment horizontal="left"/>
    </xf>
    <xf numFmtId="0" fontId="21" fillId="0" borderId="49" xfId="0" applyFont="1" applyFill="1" applyBorder="1" applyAlignment="1">
      <alignment horizontal="center"/>
    </xf>
    <xf numFmtId="0" fontId="21" fillId="0" borderId="47" xfId="0" applyFont="1" applyFill="1" applyBorder="1" applyAlignment="1">
      <alignment horizontal="center"/>
    </xf>
    <xf numFmtId="165" fontId="7" fillId="0" borderId="37" xfId="3" applyFont="1" applyFill="1" applyBorder="1" applyAlignment="1">
      <alignment horizontal="center" vertical="center"/>
    </xf>
    <xf numFmtId="165" fontId="7" fillId="0" borderId="40" xfId="3" applyFont="1" applyFill="1" applyBorder="1" applyAlignment="1">
      <alignment horizontal="center" vertical="center"/>
    </xf>
    <xf numFmtId="0" fontId="10" fillId="0" borderId="0" xfId="0" applyFont="1"/>
    <xf numFmtId="0" fontId="23" fillId="0" borderId="0" xfId="0" applyFont="1" applyAlignment="1">
      <alignment horizontal="center" vertical="center"/>
    </xf>
    <xf numFmtId="166" fontId="10" fillId="0" borderId="0" xfId="0" applyNumberFormat="1" applyFont="1" applyAlignment="1">
      <alignment horizontal="left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10" fillId="0" borderId="5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29" fillId="0" borderId="52" xfId="0" applyFont="1" applyBorder="1" applyAlignment="1">
      <alignment horizontal="center"/>
    </xf>
    <xf numFmtId="0" fontId="30" fillId="0" borderId="50" xfId="0" applyFont="1" applyBorder="1" applyAlignment="1">
      <alignment horizontal="center"/>
    </xf>
    <xf numFmtId="0" fontId="29" fillId="0" borderId="0" xfId="0" applyFont="1"/>
    <xf numFmtId="0" fontId="31" fillId="2" borderId="12" xfId="0" applyFont="1" applyFill="1" applyBorder="1" applyAlignment="1">
      <alignment horizontal="left"/>
    </xf>
    <xf numFmtId="0" fontId="31" fillId="0" borderId="53" xfId="0" applyFont="1" applyBorder="1"/>
    <xf numFmtId="0" fontId="31" fillId="0" borderId="38" xfId="0" applyFont="1" applyBorder="1"/>
    <xf numFmtId="0" fontId="31" fillId="0" borderId="52" xfId="0" applyFont="1" applyBorder="1"/>
    <xf numFmtId="0" fontId="31" fillId="0" borderId="47" xfId="0" applyFont="1" applyBorder="1"/>
    <xf numFmtId="0" fontId="10" fillId="0" borderId="0" xfId="0" applyFont="1" applyAlignment="1">
      <alignment horizontal="center"/>
    </xf>
    <xf numFmtId="0" fontId="1" fillId="2" borderId="55" xfId="5" applyNumberFormat="1" applyFont="1" applyFill="1" applyBorder="1" applyAlignment="1">
      <alignment horizontal="center"/>
    </xf>
    <xf numFmtId="0" fontId="7" fillId="4" borderId="55" xfId="2" applyNumberFormat="1" applyFont="1" applyFill="1" applyBorder="1" applyAlignment="1">
      <alignment horizontal="center"/>
    </xf>
    <xf numFmtId="0" fontId="7" fillId="4" borderId="35" xfId="2" applyNumberFormat="1" applyFont="1" applyFill="1" applyBorder="1" applyAlignment="1">
      <alignment horizontal="center"/>
    </xf>
    <xf numFmtId="165" fontId="9" fillId="5" borderId="58" xfId="4" applyNumberFormat="1" applyFont="1" applyFill="1" applyBorder="1" applyAlignment="1">
      <alignment horizontal="center"/>
    </xf>
    <xf numFmtId="165" fontId="6" fillId="3" borderId="56" xfId="3" applyFont="1" applyFill="1" applyBorder="1" applyAlignment="1">
      <alignment horizontal="center"/>
    </xf>
    <xf numFmtId="0" fontId="1" fillId="2" borderId="28" xfId="5" applyNumberFormat="1" applyFont="1" applyFill="1" applyBorder="1" applyAlignment="1">
      <alignment horizontal="center"/>
    </xf>
    <xf numFmtId="0" fontId="22" fillId="2" borderId="51" xfId="0" applyFont="1" applyFill="1" applyBorder="1" applyAlignment="1">
      <alignment horizontal="left"/>
    </xf>
    <xf numFmtId="165" fontId="6" fillId="4" borderId="22" xfId="3" applyFont="1" applyFill="1" applyBorder="1" applyAlignment="1">
      <alignment horizontal="center"/>
    </xf>
    <xf numFmtId="0" fontId="7" fillId="2" borderId="38" xfId="2" applyNumberFormat="1" applyFont="1" applyFill="1" applyBorder="1" applyAlignment="1">
      <alignment horizontal="center"/>
    </xf>
    <xf numFmtId="0" fontId="14" fillId="2" borderId="45" xfId="5" applyNumberFormat="1" applyFont="1" applyFill="1" applyBorder="1" applyAlignment="1">
      <alignment horizontal="center"/>
    </xf>
    <xf numFmtId="0" fontId="1" fillId="2" borderId="38" xfId="5" applyNumberFormat="1" applyFont="1" applyFill="1" applyBorder="1" applyAlignment="1">
      <alignment horizontal="center"/>
    </xf>
    <xf numFmtId="165" fontId="7" fillId="2" borderId="38" xfId="3" applyFont="1" applyFill="1" applyBorder="1" applyAlignment="1">
      <alignment horizontal="center"/>
    </xf>
    <xf numFmtId="0" fontId="1" fillId="2" borderId="47" xfId="5" applyNumberFormat="1" applyFont="1" applyFill="1" applyBorder="1" applyAlignment="1">
      <alignment horizontal="center"/>
    </xf>
    <xf numFmtId="0" fontId="1" fillId="4" borderId="31" xfId="5" applyNumberFormat="1" applyFont="1" applyFill="1" applyBorder="1" applyAlignment="1">
      <alignment horizontal="center"/>
    </xf>
    <xf numFmtId="0" fontId="7" fillId="4" borderId="11" xfId="2" applyNumberFormat="1" applyFont="1" applyFill="1" applyBorder="1" applyAlignment="1">
      <alignment horizontal="center"/>
    </xf>
    <xf numFmtId="0" fontId="1" fillId="4" borderId="11" xfId="5" applyNumberFormat="1" applyFont="1" applyFill="1" applyBorder="1" applyAlignment="1">
      <alignment horizontal="center"/>
    </xf>
    <xf numFmtId="0" fontId="7" fillId="4" borderId="49" xfId="2" applyNumberFormat="1" applyFont="1" applyFill="1" applyBorder="1" applyAlignment="1">
      <alignment horizontal="center"/>
    </xf>
    <xf numFmtId="165" fontId="6" fillId="4" borderId="59" xfId="3" applyFont="1" applyFill="1" applyBorder="1" applyAlignment="1">
      <alignment horizontal="center"/>
    </xf>
    <xf numFmtId="165" fontId="6" fillId="4" borderId="44" xfId="3" applyFont="1" applyFill="1" applyBorder="1" applyAlignment="1">
      <alignment horizontal="center"/>
    </xf>
    <xf numFmtId="165" fontId="6" fillId="4" borderId="60" xfId="3" applyFont="1" applyFill="1" applyBorder="1" applyAlignment="1">
      <alignment horizontal="center"/>
    </xf>
    <xf numFmtId="165" fontId="4" fillId="3" borderId="62" xfId="3" applyFont="1" applyFill="1" applyBorder="1" applyAlignment="1">
      <alignment horizontal="center"/>
    </xf>
    <xf numFmtId="165" fontId="4" fillId="3" borderId="63" xfId="3" applyFont="1" applyFill="1" applyBorder="1" applyAlignment="1">
      <alignment horizontal="center"/>
    </xf>
    <xf numFmtId="165" fontId="4" fillId="3" borderId="6" xfId="3" applyFont="1" applyFill="1" applyBorder="1" applyAlignment="1">
      <alignment horizontal="center" vertical="center"/>
    </xf>
    <xf numFmtId="165" fontId="4" fillId="3" borderId="7" xfId="3" applyFont="1" applyFill="1" applyBorder="1" applyAlignment="1">
      <alignment horizontal="left"/>
    </xf>
    <xf numFmtId="165" fontId="4" fillId="3" borderId="39" xfId="3" applyFont="1" applyFill="1" applyBorder="1" applyAlignment="1">
      <alignment horizontal="center" vertical="center"/>
    </xf>
    <xf numFmtId="165" fontId="7" fillId="2" borderId="37" xfId="3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left"/>
    </xf>
    <xf numFmtId="0" fontId="31" fillId="2" borderId="30" xfId="0" applyFont="1" applyFill="1" applyBorder="1"/>
    <xf numFmtId="0" fontId="31" fillId="2" borderId="12" xfId="0" applyFont="1" applyFill="1" applyBorder="1"/>
    <xf numFmtId="0" fontId="20" fillId="2" borderId="38" xfId="0" applyFont="1" applyFill="1" applyBorder="1" applyAlignment="1">
      <alignment horizontal="left"/>
    </xf>
    <xf numFmtId="0" fontId="31" fillId="2" borderId="12" xfId="0" applyFont="1" applyFill="1" applyBorder="1" applyAlignment="1">
      <alignment vertical="center"/>
    </xf>
    <xf numFmtId="0" fontId="31" fillId="2" borderId="33" xfId="0" applyFont="1" applyFill="1" applyBorder="1"/>
    <xf numFmtId="0" fontId="19" fillId="2" borderId="44" xfId="0" applyFont="1" applyFill="1" applyBorder="1" applyAlignment="1">
      <alignment vertical="center"/>
    </xf>
    <xf numFmtId="0" fontId="22" fillId="2" borderId="46" xfId="0" applyFont="1" applyFill="1" applyBorder="1" applyAlignment="1">
      <alignment horizontal="left"/>
    </xf>
    <xf numFmtId="0" fontId="31" fillId="2" borderId="33" xfId="0" applyFont="1" applyFill="1" applyBorder="1" applyAlignment="1">
      <alignment horizontal="left"/>
    </xf>
    <xf numFmtId="0" fontId="19" fillId="2" borderId="44" xfId="0" applyFont="1" applyFill="1" applyBorder="1" applyAlignment="1">
      <alignment horizontal="left"/>
    </xf>
    <xf numFmtId="0" fontId="19" fillId="2" borderId="38" xfId="0" applyFont="1" applyFill="1" applyBorder="1" applyAlignment="1">
      <alignment vertical="center"/>
    </xf>
    <xf numFmtId="0" fontId="31" fillId="2" borderId="12" xfId="0" applyFont="1" applyFill="1" applyBorder="1" applyAlignment="1"/>
    <xf numFmtId="0" fontId="19" fillId="2" borderId="51" xfId="0" applyFont="1" applyFill="1" applyBorder="1" applyAlignment="1">
      <alignment horizontal="left"/>
    </xf>
    <xf numFmtId="0" fontId="31" fillId="2" borderId="48" xfId="0" applyFont="1" applyFill="1" applyBorder="1"/>
    <xf numFmtId="0" fontId="19" fillId="2" borderId="60" xfId="0" applyFont="1" applyFill="1" applyBorder="1" applyAlignment="1">
      <alignment horizontal="left"/>
    </xf>
    <xf numFmtId="165" fontId="6" fillId="2" borderId="30" xfId="3" applyFont="1" applyFill="1" applyBorder="1" applyAlignment="1">
      <alignment horizontal="center"/>
    </xf>
    <xf numFmtId="165" fontId="6" fillId="2" borderId="12" xfId="3" applyFont="1" applyFill="1" applyBorder="1" applyAlignment="1">
      <alignment horizontal="center"/>
    </xf>
    <xf numFmtId="165" fontId="6" fillId="2" borderId="32" xfId="3" applyFont="1" applyFill="1" applyBorder="1" applyAlignment="1">
      <alignment horizontal="center"/>
    </xf>
    <xf numFmtId="0" fontId="7" fillId="2" borderId="64" xfId="2" applyNumberFormat="1" applyFont="1" applyFill="1" applyBorder="1" applyAlignment="1">
      <alignment horizontal="center"/>
    </xf>
    <xf numFmtId="0" fontId="7" fillId="2" borderId="65" xfId="2" applyNumberFormat="1" applyFont="1" applyFill="1" applyBorder="1" applyAlignment="1">
      <alignment horizontal="center"/>
    </xf>
    <xf numFmtId="165" fontId="6" fillId="2" borderId="27" xfId="3" applyFont="1" applyFill="1" applyBorder="1" applyAlignment="1">
      <alignment horizontal="center"/>
    </xf>
    <xf numFmtId="0" fontId="10" fillId="2" borderId="14" xfId="5" applyNumberFormat="1" applyFont="1" applyFill="1" applyBorder="1" applyAlignment="1">
      <alignment horizontal="center"/>
    </xf>
    <xf numFmtId="165" fontId="6" fillId="2" borderId="17" xfId="3" applyFont="1" applyFill="1" applyBorder="1" applyAlignment="1">
      <alignment horizontal="center"/>
    </xf>
    <xf numFmtId="0" fontId="7" fillId="2" borderId="14" xfId="2" applyNumberFormat="1" applyFont="1" applyFill="1" applyBorder="1" applyAlignment="1">
      <alignment horizontal="center"/>
    </xf>
    <xf numFmtId="165" fontId="7" fillId="2" borderId="10" xfId="3" applyFont="1" applyFill="1" applyBorder="1" applyAlignment="1">
      <alignment horizontal="center"/>
    </xf>
    <xf numFmtId="165" fontId="6" fillId="2" borderId="61" xfId="3" applyFont="1" applyFill="1" applyBorder="1" applyAlignment="1">
      <alignment horizontal="center"/>
    </xf>
    <xf numFmtId="0" fontId="7" fillId="2" borderId="25" xfId="2" applyNumberFormat="1" applyFont="1" applyFill="1" applyBorder="1" applyAlignment="1">
      <alignment horizontal="center"/>
    </xf>
    <xf numFmtId="0" fontId="7" fillId="2" borderId="66" xfId="2" applyNumberFormat="1" applyFont="1" applyFill="1" applyBorder="1" applyAlignment="1">
      <alignment horizontal="center"/>
    </xf>
    <xf numFmtId="0" fontId="7" fillId="2" borderId="28" xfId="2" applyNumberFormat="1" applyFont="1" applyFill="1" applyBorder="1" applyAlignment="1">
      <alignment horizontal="center"/>
    </xf>
    <xf numFmtId="165" fontId="6" fillId="2" borderId="59" xfId="3" applyFont="1" applyFill="1" applyBorder="1" applyAlignment="1">
      <alignment horizontal="center"/>
    </xf>
    <xf numFmtId="165" fontId="6" fillId="2" borderId="44" xfId="3" applyFont="1" applyFill="1" applyBorder="1" applyAlignment="1">
      <alignment horizontal="center"/>
    </xf>
    <xf numFmtId="0" fontId="7" fillId="2" borderId="16" xfId="2" applyNumberFormat="1" applyFont="1" applyFill="1" applyBorder="1" applyAlignment="1">
      <alignment horizontal="center"/>
    </xf>
    <xf numFmtId="165" fontId="7" fillId="2" borderId="16" xfId="3" applyFont="1" applyFill="1" applyBorder="1" applyAlignment="1">
      <alignment horizontal="center"/>
    </xf>
    <xf numFmtId="165" fontId="6" fillId="2" borderId="46" xfId="3" applyFont="1" applyFill="1" applyBorder="1" applyAlignment="1">
      <alignment horizontal="center"/>
    </xf>
    <xf numFmtId="0" fontId="7" fillId="2" borderId="55" xfId="2" applyNumberFormat="1" applyFont="1" applyFill="1" applyBorder="1" applyAlignment="1">
      <alignment horizontal="center"/>
    </xf>
    <xf numFmtId="0" fontId="7" fillId="2" borderId="35" xfId="2" applyNumberFormat="1" applyFont="1" applyFill="1" applyBorder="1" applyAlignment="1">
      <alignment horizontal="center"/>
    </xf>
    <xf numFmtId="165" fontId="6" fillId="2" borderId="60" xfId="3" applyFont="1" applyFill="1" applyBorder="1" applyAlignment="1">
      <alignment horizontal="center"/>
    </xf>
    <xf numFmtId="0" fontId="4" fillId="3" borderId="0" xfId="2" applyNumberFormat="1" applyFont="1" applyFill="1" applyBorder="1" applyAlignment="1">
      <alignment horizontal="center" vertical="center" wrapText="1"/>
    </xf>
    <xf numFmtId="0" fontId="4" fillId="3" borderId="0" xfId="2" applyNumberFormat="1" applyFont="1" applyFill="1" applyBorder="1" applyAlignment="1">
      <alignment horizontal="left" vertical="center" wrapText="1"/>
    </xf>
    <xf numFmtId="0" fontId="4" fillId="3" borderId="58" xfId="2" applyNumberFormat="1" applyFont="1" applyFill="1" applyBorder="1" applyAlignment="1">
      <alignment horizontal="center" vertical="center" wrapText="1"/>
    </xf>
    <xf numFmtId="0" fontId="14" fillId="2" borderId="49" xfId="5" applyNumberFormat="1" applyFont="1" applyFill="1" applyBorder="1" applyAlignment="1">
      <alignment horizontal="center"/>
    </xf>
    <xf numFmtId="0" fontId="4" fillId="4" borderId="55" xfId="2" applyNumberFormat="1" applyFont="1" applyFill="1" applyBorder="1" applyAlignment="1">
      <alignment horizontal="center"/>
    </xf>
    <xf numFmtId="0" fontId="1" fillId="4" borderId="55" xfId="5" applyNumberFormat="1" applyFont="1" applyFill="1" applyBorder="1" applyAlignment="1">
      <alignment horizontal="center"/>
    </xf>
    <xf numFmtId="0" fontId="18" fillId="2" borderId="1" xfId="0" applyFont="1" applyFill="1" applyBorder="1"/>
    <xf numFmtId="0" fontId="18" fillId="2" borderId="1" xfId="0" applyFont="1" applyFill="1" applyBorder="1" applyAlignment="1">
      <alignment horizontal="left"/>
    </xf>
    <xf numFmtId="0" fontId="1" fillId="2" borderId="31" xfId="5" applyNumberFormat="1" applyFont="1" applyFill="1" applyBorder="1" applyAlignment="1">
      <alignment horizontal="center"/>
    </xf>
    <xf numFmtId="165" fontId="6" fillId="2" borderId="48" xfId="3" applyFont="1" applyFill="1" applyBorder="1" applyAlignment="1">
      <alignment horizontal="center"/>
    </xf>
    <xf numFmtId="0" fontId="7" fillId="2" borderId="11" xfId="2" applyNumberFormat="1" applyFont="1" applyFill="1" applyBorder="1" applyAlignment="1">
      <alignment horizontal="center"/>
    </xf>
    <xf numFmtId="0" fontId="7" fillId="2" borderId="15" xfId="2" applyNumberFormat="1" applyFont="1" applyFill="1" applyBorder="1" applyAlignment="1">
      <alignment horizontal="center"/>
    </xf>
    <xf numFmtId="0" fontId="1" fillId="2" borderId="15" xfId="5" applyNumberFormat="1" applyFont="1" applyFill="1" applyBorder="1" applyAlignment="1">
      <alignment horizontal="center"/>
    </xf>
    <xf numFmtId="0" fontId="4" fillId="2" borderId="15" xfId="2" applyNumberFormat="1" applyFont="1" applyFill="1" applyBorder="1" applyAlignment="1">
      <alignment horizontal="center"/>
    </xf>
    <xf numFmtId="0" fontId="7" fillId="2" borderId="57" xfId="2" applyNumberFormat="1" applyFont="1" applyFill="1" applyBorder="1" applyAlignment="1">
      <alignment horizontal="center"/>
    </xf>
    <xf numFmtId="0" fontId="7" fillId="2" borderId="31" xfId="2" applyNumberFormat="1" applyFont="1" applyFill="1" applyBorder="1" applyAlignment="1">
      <alignment horizontal="center"/>
    </xf>
    <xf numFmtId="0" fontId="24" fillId="2" borderId="15" xfId="2" applyNumberFormat="1" applyFont="1" applyFill="1" applyBorder="1" applyAlignment="1">
      <alignment horizontal="center"/>
    </xf>
    <xf numFmtId="0" fontId="18" fillId="2" borderId="4" xfId="0" applyFont="1" applyFill="1" applyBorder="1"/>
    <xf numFmtId="0" fontId="21" fillId="2" borderId="31" xfId="0" applyFont="1" applyFill="1" applyBorder="1" applyAlignment="1">
      <alignment horizontal="left"/>
    </xf>
    <xf numFmtId="0" fontId="21" fillId="2" borderId="11" xfId="0" applyFont="1" applyFill="1" applyBorder="1" applyAlignment="1">
      <alignment horizontal="left"/>
    </xf>
    <xf numFmtId="0" fontId="21" fillId="2" borderId="43" xfId="0" applyFont="1" applyFill="1" applyBorder="1" applyAlignment="1">
      <alignment horizontal="left"/>
    </xf>
    <xf numFmtId="0" fontId="21" fillId="2" borderId="49" xfId="0" applyFont="1" applyFill="1" applyBorder="1" applyAlignment="1">
      <alignment horizontal="left"/>
    </xf>
    <xf numFmtId="165" fontId="4" fillId="3" borderId="67" xfId="3" applyFont="1" applyFill="1" applyBorder="1" applyAlignment="1">
      <alignment horizontal="center" vertical="center"/>
    </xf>
    <xf numFmtId="0" fontId="18" fillId="2" borderId="28" xfId="0" applyFont="1" applyFill="1" applyBorder="1"/>
    <xf numFmtId="0" fontId="18" fillId="2" borderId="55" xfId="0" applyFont="1" applyFill="1" applyBorder="1"/>
    <xf numFmtId="165" fontId="7" fillId="0" borderId="30" xfId="3" applyFont="1" applyFill="1" applyBorder="1" applyAlignment="1">
      <alignment horizontal="center" vertical="center"/>
    </xf>
    <xf numFmtId="165" fontId="7" fillId="0" borderId="12" xfId="3" applyFont="1" applyFill="1" applyBorder="1" applyAlignment="1">
      <alignment horizontal="center" vertical="center"/>
    </xf>
    <xf numFmtId="165" fontId="7" fillId="0" borderId="32" xfId="3" applyFont="1" applyFill="1" applyBorder="1" applyAlignment="1">
      <alignment horizontal="center" vertical="center"/>
    </xf>
    <xf numFmtId="165" fontId="7" fillId="2" borderId="54" xfId="3" applyFont="1" applyFill="1" applyBorder="1" applyAlignment="1">
      <alignment horizontal="center" vertical="center"/>
    </xf>
    <xf numFmtId="165" fontId="7" fillId="2" borderId="40" xfId="3" applyFont="1" applyFill="1" applyBorder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4" fillId="3" borderId="5" xfId="2" applyNumberFormat="1" applyFont="1" applyFill="1" applyBorder="1" applyAlignment="1">
      <alignment horizontal="center" vertical="center" wrapText="1"/>
    </xf>
    <xf numFmtId="0" fontId="4" fillId="3" borderId="2" xfId="2" applyNumberFormat="1" applyFont="1" applyFill="1" applyBorder="1" applyAlignment="1">
      <alignment horizontal="center" vertical="center" wrapText="1"/>
    </xf>
    <xf numFmtId="0" fontId="4" fillId="3" borderId="3" xfId="2" applyNumberFormat="1" applyFont="1" applyFill="1" applyBorder="1" applyAlignment="1">
      <alignment horizontal="center" vertical="center" wrapText="1"/>
    </xf>
    <xf numFmtId="0" fontId="17" fillId="4" borderId="19" xfId="2" applyNumberFormat="1" applyFont="1" applyFill="1" applyBorder="1" applyAlignment="1">
      <alignment horizontal="center" vertical="center" wrapText="1"/>
    </xf>
    <xf numFmtId="0" fontId="17" fillId="4" borderId="20" xfId="2" applyNumberFormat="1" applyFont="1" applyFill="1" applyBorder="1" applyAlignment="1">
      <alignment horizontal="center" vertical="center" wrapText="1"/>
    </xf>
    <xf numFmtId="0" fontId="17" fillId="4" borderId="21" xfId="2" applyNumberFormat="1" applyFont="1" applyFill="1" applyBorder="1" applyAlignment="1">
      <alignment horizontal="center" vertical="center" wrapText="1"/>
    </xf>
    <xf numFmtId="0" fontId="4" fillId="3" borderId="19" xfId="2" applyNumberFormat="1" applyFont="1" applyFill="1" applyBorder="1" applyAlignment="1">
      <alignment horizontal="center" vertical="center" wrapText="1"/>
    </xf>
    <xf numFmtId="0" fontId="4" fillId="3" borderId="20" xfId="2" applyNumberFormat="1" applyFont="1" applyFill="1" applyBorder="1" applyAlignment="1">
      <alignment horizontal="center" vertical="center" wrapText="1"/>
    </xf>
    <xf numFmtId="0" fontId="4" fillId="3" borderId="21" xfId="2" applyNumberFormat="1" applyFont="1" applyFill="1" applyBorder="1" applyAlignment="1">
      <alignment horizontal="center" vertical="center" wrapText="1"/>
    </xf>
    <xf numFmtId="0" fontId="17" fillId="4" borderId="5" xfId="2" applyNumberFormat="1" applyFont="1" applyFill="1" applyBorder="1" applyAlignment="1">
      <alignment horizontal="center" vertical="center" wrapText="1"/>
    </xf>
    <xf numFmtId="0" fontId="17" fillId="4" borderId="2" xfId="2" applyNumberFormat="1" applyFont="1" applyFill="1" applyBorder="1" applyAlignment="1">
      <alignment horizontal="center" vertical="center" wrapText="1"/>
    </xf>
    <xf numFmtId="0" fontId="17" fillId="4" borderId="3" xfId="2" applyNumberFormat="1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23" xfId="0" applyFont="1" applyBorder="1" applyAlignment="1">
      <alignment horizontal="center"/>
    </xf>
    <xf numFmtId="0" fontId="4" fillId="4" borderId="5" xfId="2" applyNumberFormat="1" applyFont="1" applyFill="1" applyBorder="1" applyAlignment="1">
      <alignment horizontal="center" vertical="center" wrapText="1"/>
    </xf>
    <xf numFmtId="0" fontId="4" fillId="4" borderId="2" xfId="2" applyNumberFormat="1" applyFont="1" applyFill="1" applyBorder="1" applyAlignment="1">
      <alignment horizontal="center" vertical="center" wrapText="1"/>
    </xf>
    <xf numFmtId="0" fontId="4" fillId="4" borderId="3" xfId="2" applyNumberFormat="1" applyFont="1" applyFill="1" applyBorder="1" applyAlignment="1">
      <alignment horizontal="center" vertical="center" wrapText="1"/>
    </xf>
    <xf numFmtId="0" fontId="26" fillId="0" borderId="47" xfId="0" applyFont="1" applyBorder="1" applyAlignment="1">
      <alignment horizontal="center"/>
    </xf>
    <xf numFmtId="0" fontId="26" fillId="0" borderId="51" xfId="0" applyFont="1" applyBorder="1" applyAlignment="1">
      <alignment horizontal="center"/>
    </xf>
    <xf numFmtId="0" fontId="26" fillId="0" borderId="49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0" xfId="0" applyFont="1" applyBorder="1" applyAlignment="1">
      <alignment horizontal="center"/>
    </xf>
  </cellXfs>
  <cellStyles count="7">
    <cellStyle name="Excel Built-in Normal" xfId="6" xr:uid="{00000000-0005-0000-0000-000000000000}"/>
    <cellStyle name="Excel Built-in Normal 3" xfId="3" xr:uid="{00000000-0005-0000-0000-000001000000}"/>
    <cellStyle name="Excel Built-in Normal 4" xfId="2" xr:uid="{00000000-0005-0000-0000-000002000000}"/>
    <cellStyle name="Įprastas" xfId="0" builtinId="0"/>
    <cellStyle name="Normal 2" xfId="4" xr:uid="{00000000-0005-0000-0000-000004000000}"/>
    <cellStyle name="Normal 3" xfId="1" xr:uid="{00000000-0005-0000-0000-000005000000}"/>
    <cellStyle name="Normal 8" xfId="5" xr:uid="{00000000-0005-0000-0000-000006000000}"/>
  </cellStyles>
  <dxfs count="5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minor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minor"/>
      </font>
      <numFmt numFmtId="0" formatCode="General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minor"/>
      </font>
      <numFmt numFmtId="0" formatCode="General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minor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minor"/>
      </font>
      <numFmt numFmtId="0" formatCode="General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minor"/>
      </font>
      <numFmt numFmtId="0" formatCode="General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charset val="186"/>
        <scheme val="none"/>
      </font>
      <numFmt numFmtId="165" formatCode="[$-425]General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186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186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minor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minor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minor"/>
      </font>
      <numFmt numFmtId="0" formatCode="General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minor"/>
      </font>
      <numFmt numFmtId="0" formatCode="General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ill>
        <patternFill patternType="solid">
          <fgColor indexed="64"/>
          <bgColor theme="0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minor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minor"/>
      </font>
      <numFmt numFmtId="0" formatCode="General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minor"/>
      </font>
      <numFmt numFmtId="0" formatCode="General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/>
        <bottom style="thin">
          <color rgb="FF000000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minor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minor"/>
      </font>
      <numFmt numFmtId="0" formatCode="General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minor"/>
      </font>
      <numFmt numFmtId="0" formatCode="General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charset val="186"/>
        <scheme val="none"/>
      </font>
      <numFmt numFmtId="165" formatCode="[$-425]General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186"/>
        <scheme val="none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186"/>
        <scheme val="none"/>
      </font>
      <fill>
        <patternFill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547687</xdr:colOff>
      <xdr:row>0</xdr:row>
      <xdr:rowOff>80962</xdr:rowOff>
    </xdr:from>
    <xdr:to>
      <xdr:col>7</xdr:col>
      <xdr:colOff>531726</xdr:colOff>
      <xdr:row>4</xdr:row>
      <xdr:rowOff>185627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5281" y="80962"/>
          <a:ext cx="1182602" cy="86666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47625</xdr:rowOff>
    </xdr:from>
    <xdr:to>
      <xdr:col>16</xdr:col>
      <xdr:colOff>494564</xdr:colOff>
      <xdr:row>4</xdr:row>
      <xdr:rowOff>152290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20250" y="47625"/>
          <a:ext cx="1182602" cy="8666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1827132</xdr:colOff>
      <xdr:row>0</xdr:row>
      <xdr:rowOff>78633</xdr:rowOff>
    </xdr:from>
    <xdr:to>
      <xdr:col>5</xdr:col>
      <xdr:colOff>261091</xdr:colOff>
      <xdr:row>5</xdr:row>
      <xdr:rowOff>11905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0101" y="78633"/>
          <a:ext cx="1470053" cy="885772"/>
        </a:xfrm>
        <a:prstGeom prst="rect">
          <a:avLst/>
        </a:prstGeom>
      </xdr:spPr>
    </xdr:pic>
    <xdr:clientData/>
  </xdr:twoCellAnchor>
  <xdr:twoCellAnchor editAs="oneCell">
    <xdr:from>
      <xdr:col>14</xdr:col>
      <xdr:colOff>11906</xdr:colOff>
      <xdr:row>0</xdr:row>
      <xdr:rowOff>47626</xdr:rowOff>
    </xdr:from>
    <xdr:to>
      <xdr:col>16</xdr:col>
      <xdr:colOff>165922</xdr:colOff>
      <xdr:row>4</xdr:row>
      <xdr:rowOff>171398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70219" y="47626"/>
          <a:ext cx="1470053" cy="8857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818136</xdr:colOff>
      <xdr:row>0</xdr:row>
      <xdr:rowOff>88108</xdr:rowOff>
    </xdr:from>
    <xdr:to>
      <xdr:col>3</xdr:col>
      <xdr:colOff>433390</xdr:colOff>
      <xdr:row>4</xdr:row>
      <xdr:rowOff>107156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1105" y="88108"/>
          <a:ext cx="1329754" cy="781048"/>
        </a:xfrm>
        <a:prstGeom prst="rect">
          <a:avLst/>
        </a:prstGeom>
      </xdr:spPr>
    </xdr:pic>
    <xdr:clientData/>
  </xdr:twoCellAnchor>
  <xdr:twoCellAnchor editAs="oneCell">
    <xdr:from>
      <xdr:col>10</xdr:col>
      <xdr:colOff>352137</xdr:colOff>
      <xdr:row>0</xdr:row>
      <xdr:rowOff>114373</xdr:rowOff>
    </xdr:from>
    <xdr:to>
      <xdr:col>12</xdr:col>
      <xdr:colOff>467452</xdr:colOff>
      <xdr:row>4</xdr:row>
      <xdr:rowOff>133421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6773" y="114373"/>
          <a:ext cx="1454588" cy="80413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F1F5F65-A093-B94C-8A44-BD8173BA8B4B}" name="Table3" displayName="Table3" ref="B9:V30" totalsRowShown="0" headerRowBorderDxfId="53" tableBorderDxfId="52">
  <autoFilter ref="B9:V30" xr:uid="{4F1F5F65-A093-B94C-8A44-BD8173BA8B4B}"/>
  <sortState ref="B10:V30">
    <sortCondition descending="1" ref="D9:D30"/>
  </sortState>
  <tableColumns count="21">
    <tableColumn id="1" xr3:uid="{65C5E342-4718-CD4F-A30F-24442DE24DBC}" name="Nr" dataDxfId="51"/>
    <tableColumn id="2" xr3:uid="{E3447769-43BE-D048-829A-A3907AB43F62}" name="Driver" dataDxfId="50"/>
    <tableColumn id="3" xr3:uid="{4EDE4076-DEC0-304F-A691-490C5C7FCC99}" name="Total" dataDxfId="49" dataCellStyle="Normal 2">
      <calculatedColumnFormula>G10+J10+M10+P10+S10+V10</calculatedColumnFormula>
    </tableColumn>
    <tableColumn id="4" xr3:uid="{40D62FE3-1F66-004C-AE86-61362F1417E4}" name="Qual" dataDxfId="48" dataCellStyle="Normal 8"/>
    <tableColumn id="5" xr3:uid="{EB025E65-6A79-3243-9BB0-2BF89C7F43C6}" name="Final" dataDxfId="47" dataCellStyle="Normal 8"/>
    <tableColumn id="6" xr3:uid="{2B9E3175-74FE-C743-8CEE-512BF6097F4E}" name="Series" dataDxfId="46" dataCellStyle="Excel Built-in Normal 3"/>
    <tableColumn id="7" xr3:uid="{CB59A259-7859-0C4A-8EFD-D51E8FD0C863}" name="Qual2" dataDxfId="45" dataCellStyle="Excel Built-in Normal 4"/>
    <tableColumn id="8" xr3:uid="{8BD1EADB-8DBA-1F40-8DFA-F471EEE4FFD0}" name="Final3" dataDxfId="44" dataCellStyle="Excel Built-in Normal 4"/>
    <tableColumn id="9" xr3:uid="{CDEE78D8-22FE-8246-BC13-790D4BB793C5}" name="Series4" dataDxfId="43" dataCellStyle="Excel Built-in Normal 3"/>
    <tableColumn id="10" xr3:uid="{0016923F-E765-EE40-AF4D-2F7F14DD85F4}" name="Qual5" dataDxfId="42" dataCellStyle="Excel Built-in Normal 4"/>
    <tableColumn id="11" xr3:uid="{C23B7933-5554-A74A-ABC5-636D80EFDCC3}" name="Final6" dataDxfId="41" dataCellStyle="Excel Built-in Normal 4"/>
    <tableColumn id="12" xr3:uid="{164742F6-8153-C94A-B626-93E7ED953342}" name="Series7" dataDxfId="40" dataCellStyle="Excel Built-in Normal 3"/>
    <tableColumn id="13" xr3:uid="{B5B31828-ECB4-674A-A9E2-836095EABE36}" name="Qual8" dataDxfId="39" dataCellStyle="Excel Built-in Normal 4"/>
    <tableColumn id="14" xr3:uid="{AF594AF0-C46F-9649-8A41-8FA81025B87C}" name="Final9" dataDxfId="38" dataCellStyle="Excel Built-in Normal 4"/>
    <tableColumn id="15" xr3:uid="{A8B6DB8A-64D1-7E40-BBA1-1BCC548734CD}" name="Series10" dataDxfId="37" dataCellStyle="Excel Built-in Normal 3"/>
    <tableColumn id="16" xr3:uid="{EB97F127-18EE-F44A-900D-D041506E0394}" name="Qual11" dataDxfId="36"/>
    <tableColumn id="17" xr3:uid="{AB2D17C6-0B16-054A-98DC-4BF7263495F1}" name="Final12" dataDxfId="35" dataCellStyle="Excel Built-in Normal 4"/>
    <tableColumn id="18" xr3:uid="{42F2C273-AD51-EE41-A9B8-BD44F9A1C6D6}" name="Series13" dataDxfId="34" dataCellStyle="Excel Built-in Normal 3"/>
    <tableColumn id="19" xr3:uid="{39605FC1-34E6-2B4C-8D50-AC3EBBF3F209}" name="Qual14" dataDxfId="33" dataCellStyle="Excel Built-in Normal 4"/>
    <tableColumn id="20" xr3:uid="{7057210B-F03B-7347-B2F7-7EE41BDC7A63}" name="Final15" dataDxfId="32" dataCellStyle="Excel Built-in Normal 4"/>
    <tableColumn id="21" xr3:uid="{F657DC57-87DF-844F-B409-733BCCAB0AFD}" name="Series16" dataDxfId="31" dataCellStyle="Excel Built-in Normal 3">
      <calculatedColumnFormula>T10+U10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9617C85-2DF1-6940-BE2B-C75549BE948F}" name="Table2" displayName="Table2" ref="B9:S40" totalsRowShown="0" headerRowDxfId="30" headerRowBorderDxfId="29" tableBorderDxfId="28" headerRowCellStyle="Excel Built-in Normal 3">
  <autoFilter ref="B9:S40" xr:uid="{A9617C85-2DF1-6940-BE2B-C75549BE948F}"/>
  <sortState ref="B10:S40">
    <sortCondition descending="1" ref="D9:D40"/>
  </sortState>
  <tableColumns count="18">
    <tableColumn id="1" xr3:uid="{9B5D0F25-210A-D441-9EED-A4EDAA5AF465}" name="Nr" dataDxfId="27"/>
    <tableColumn id="2" xr3:uid="{ED4A8AAF-881B-9F43-987F-7BD5FC0F4DCD}" name="Driver" dataDxfId="26"/>
    <tableColumn id="3" xr3:uid="{862F5420-51A9-3D4B-9E77-C2BFDCDDBCB7}" name="Total" dataDxfId="25" dataCellStyle="Normal 2">
      <calculatedColumnFormula>G10+J10+M10+P10+S10</calculatedColumnFormula>
    </tableColumn>
    <tableColumn id="4" xr3:uid="{B9CDB8F7-FF28-234C-8645-351A3F676BD4}" name="Qual" dataDxfId="24" dataCellStyle="Normal 8"/>
    <tableColumn id="5" xr3:uid="{500E2CE0-9232-C54A-9D38-F7741B2AB30D}" name="Final" dataDxfId="23" dataCellStyle="Normal 8"/>
    <tableColumn id="6" xr3:uid="{839F2344-749D-3A44-8055-89FB454B17D5}" name="Series" dataDxfId="22" dataCellStyle="Excel Built-in Normal 3"/>
    <tableColumn id="7" xr3:uid="{33B55957-4269-5C44-A31B-937A984A1652}" name="Qual " dataDxfId="21" dataCellStyle="Excel Built-in Normal 4"/>
    <tableColumn id="8" xr3:uid="{1F06CD41-177B-474B-9B5B-3ADF374487D4}" name="Final " dataDxfId="20" dataCellStyle="Excel Built-in Normal 4"/>
    <tableColumn id="9" xr3:uid="{C75A12A8-F889-8949-ABD1-A22E1C5FC6D5}" name="Series " dataDxfId="19" dataCellStyle="Excel Built-in Normal 3"/>
    <tableColumn id="10" xr3:uid="{388650A5-D51D-A44B-BD08-EEC785D41A97}" name="Qual  " dataDxfId="18" dataCellStyle="Excel Built-in Normal 4"/>
    <tableColumn id="11" xr3:uid="{77653891-E716-DE40-B864-1C00F23E8679}" name="Final  " dataDxfId="17" dataCellStyle="Excel Built-in Normal 4"/>
    <tableColumn id="12" xr3:uid="{DD97EC15-7FAE-DA48-BBD5-141F71A55433}" name="Series  " dataDxfId="16" dataCellStyle="Excel Built-in Normal 3"/>
    <tableColumn id="13" xr3:uid="{4509F74D-412D-D144-BC5B-B0FE55AD68B8}" name="Qual   " dataDxfId="15" dataCellStyle="Excel Built-in Normal 4"/>
    <tableColumn id="14" xr3:uid="{E158E66A-DF78-C14A-9725-BC52C69D71A5}" name="Final    " dataDxfId="14" dataCellStyle="Excel Built-in Normal 4"/>
    <tableColumn id="15" xr3:uid="{3A468598-7293-5A44-BF37-A10364DE1B1F}" name="Series   " dataDxfId="13" dataCellStyle="Excel Built-in Normal 3"/>
    <tableColumn id="16" xr3:uid="{7D9B4012-5178-F846-9412-EA0FD6994C33}" name="Qual    " dataDxfId="12" dataCellStyle="Excel Built-in Normal 4"/>
    <tableColumn id="17" xr3:uid="{2C7D2F3B-38C0-4749-80F6-4CA9C847A68B}" name="Final     " dataDxfId="11" dataCellStyle="Excel Built-in Normal 4"/>
    <tableColumn id="18" xr3:uid="{34D4EB5B-BEFB-FE4F-AE2F-13FA21B44682}" name="Series     " dataDxfId="10" dataCellStyle="Excel Built-in Normal 3">
      <calculatedColumnFormula>Q10+R10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62B310A-36A0-9646-9940-5DDB33E227E0}" name="Table562" displayName="Table562" ref="B4:H15" totalsRowShown="0" dataDxfId="7">
  <autoFilter ref="B4:H15" xr:uid="{562B310A-36A0-9646-9940-5DDB33E227E0}"/>
  <sortState ref="B5:H15">
    <sortCondition descending="1" ref="E4:E15"/>
  </sortState>
  <tableColumns count="7">
    <tableColumn id="1" xr3:uid="{016D02C1-35D0-8642-8859-28D2D2F2C4C0}" name="#" dataDxfId="6"/>
    <tableColumn id="2" xr3:uid="{381B2EDB-AAB7-924B-8105-8533EEC96694}" name="CAR NO." dataDxfId="5"/>
    <tableColumn id="3" xr3:uid="{F8C4EC15-BE0E-1946-85C4-564294C5835F}" name="DRIVER" dataDxfId="4"/>
    <tableColumn id="4" xr3:uid="{84E4AAF9-72F7-A74A-988D-7F92992614F0}" name="SCORE" dataDxfId="3">
      <calculatedColumnFormula>Table562[[#This Row],[TOTAL]]</calculatedColumnFormula>
    </tableColumn>
    <tableColumn id="10" xr3:uid="{26011012-B724-A349-AF1E-1FDC16C8D4EC}" name="QUALIFICATION" dataDxfId="2"/>
    <tableColumn id="9" xr3:uid="{333C4A95-8138-F84D-8ED4-1C1474D11B7C}" name="FINALS" dataDxfId="1"/>
    <tableColumn id="8" xr3:uid="{63F56EA4-847E-3940-A05B-1D930EE0690C}" name="TOTAL" dataDxfId="0">
      <calculatedColumnFormula>Table562[[#This Row],[QUALIFICATION]]+Table562[[#This Row],[FINALS]]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V40"/>
  <sheetViews>
    <sheetView zoomScale="110" zoomScaleNormal="110" workbookViewId="0">
      <selection activeCell="E40" sqref="E40"/>
    </sheetView>
  </sheetViews>
  <sheetFormatPr defaultColWidth="8.88671875" defaultRowHeight="14.4" x14ac:dyDescent="0.3"/>
  <cols>
    <col min="1" max="1" width="5.33203125" customWidth="1"/>
    <col min="2" max="2" width="7.88671875" style="20" customWidth="1"/>
    <col min="3" max="3" width="25" style="19" customWidth="1"/>
    <col min="4" max="9" width="8.88671875" customWidth="1"/>
    <col min="10" max="10" width="9" customWidth="1"/>
    <col min="11" max="12" width="8.88671875" customWidth="1"/>
    <col min="13" max="13" width="9" customWidth="1"/>
    <col min="14" max="15" width="8.88671875" customWidth="1"/>
    <col min="16" max="16" width="9.77734375" customWidth="1"/>
    <col min="17" max="18" width="8.88671875" customWidth="1"/>
    <col min="19" max="19" width="9.77734375" customWidth="1"/>
    <col min="20" max="21" width="8.88671875" customWidth="1"/>
    <col min="22" max="22" width="9.77734375" customWidth="1"/>
  </cols>
  <sheetData>
    <row r="2" spans="1:22" ht="15" customHeight="1" x14ac:dyDescent="0.3">
      <c r="G2" s="245" t="s">
        <v>7</v>
      </c>
      <c r="H2" s="245"/>
      <c r="I2" s="245"/>
      <c r="J2" s="245"/>
      <c r="K2" s="245"/>
      <c r="L2" s="245"/>
      <c r="M2" s="245"/>
      <c r="N2" s="245"/>
      <c r="O2" s="245"/>
      <c r="P2" s="245"/>
      <c r="Q2" s="245"/>
    </row>
    <row r="3" spans="1:22" ht="15" customHeight="1" x14ac:dyDescent="0.3">
      <c r="F3" s="18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</row>
    <row r="4" spans="1:22" ht="15" customHeight="1" x14ac:dyDescent="0.3">
      <c r="G4" s="245" t="s">
        <v>127</v>
      </c>
      <c r="H4" s="245"/>
      <c r="I4" s="245"/>
      <c r="J4" s="245"/>
      <c r="K4" s="245"/>
      <c r="L4" s="245"/>
      <c r="M4" s="245"/>
      <c r="N4" s="245"/>
      <c r="O4" s="245"/>
      <c r="P4" s="245"/>
      <c r="Q4" s="245"/>
    </row>
    <row r="5" spans="1:22" ht="15" customHeight="1" x14ac:dyDescent="0.3"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</row>
    <row r="6" spans="1:22" ht="15" thickBot="1" x14ac:dyDescent="0.35"/>
    <row r="7" spans="1:22" ht="15.75" customHeight="1" thickBot="1" x14ac:dyDescent="0.35">
      <c r="A7" s="24"/>
      <c r="B7" s="81"/>
      <c r="C7" s="44"/>
      <c r="D7" s="25"/>
      <c r="E7" s="246" t="s">
        <v>16</v>
      </c>
      <c r="F7" s="247"/>
      <c r="G7" s="248"/>
      <c r="H7" s="246" t="s">
        <v>11</v>
      </c>
      <c r="I7" s="247"/>
      <c r="J7" s="248"/>
      <c r="K7" s="246" t="s">
        <v>14</v>
      </c>
      <c r="L7" s="247"/>
      <c r="M7" s="248"/>
      <c r="N7" s="246" t="s">
        <v>18</v>
      </c>
      <c r="O7" s="247"/>
      <c r="P7" s="248"/>
      <c r="Q7" s="246" t="s">
        <v>12</v>
      </c>
      <c r="R7" s="247"/>
      <c r="S7" s="248"/>
      <c r="T7" s="246" t="s">
        <v>20</v>
      </c>
      <c r="U7" s="247"/>
      <c r="V7" s="248"/>
    </row>
    <row r="8" spans="1:22" ht="15" customHeight="1" thickBot="1" x14ac:dyDescent="0.35">
      <c r="A8" s="26"/>
      <c r="B8" s="215"/>
      <c r="C8" s="216"/>
      <c r="D8" s="217"/>
      <c r="E8" s="252" t="s">
        <v>10</v>
      </c>
      <c r="F8" s="253"/>
      <c r="G8" s="254"/>
      <c r="H8" s="249" t="s">
        <v>17</v>
      </c>
      <c r="I8" s="250"/>
      <c r="J8" s="251"/>
      <c r="K8" s="249" t="s">
        <v>15</v>
      </c>
      <c r="L8" s="250"/>
      <c r="M8" s="251"/>
      <c r="N8" s="249" t="s">
        <v>77</v>
      </c>
      <c r="O8" s="250"/>
      <c r="P8" s="251"/>
      <c r="Q8" s="249" t="s">
        <v>19</v>
      </c>
      <c r="R8" s="250"/>
      <c r="S8" s="251"/>
      <c r="T8" s="249" t="s">
        <v>21</v>
      </c>
      <c r="U8" s="250"/>
      <c r="V8" s="251"/>
    </row>
    <row r="9" spans="1:22" ht="15" thickBot="1" x14ac:dyDescent="0.35">
      <c r="A9" s="237"/>
      <c r="B9" s="174" t="s">
        <v>0</v>
      </c>
      <c r="C9" s="175" t="s">
        <v>1</v>
      </c>
      <c r="D9" s="33" t="s">
        <v>2</v>
      </c>
      <c r="E9" s="32" t="s">
        <v>3</v>
      </c>
      <c r="F9" s="2" t="s">
        <v>4</v>
      </c>
      <c r="G9" s="3" t="s">
        <v>5</v>
      </c>
      <c r="H9" s="4" t="s">
        <v>166</v>
      </c>
      <c r="I9" s="5" t="s">
        <v>167</v>
      </c>
      <c r="J9" s="6" t="s">
        <v>168</v>
      </c>
      <c r="K9" s="1" t="s">
        <v>169</v>
      </c>
      <c r="L9" s="2" t="s">
        <v>170</v>
      </c>
      <c r="M9" s="3" t="s">
        <v>171</v>
      </c>
      <c r="N9" s="4" t="s">
        <v>172</v>
      </c>
      <c r="O9" s="5" t="s">
        <v>173</v>
      </c>
      <c r="P9" s="6" t="s">
        <v>174</v>
      </c>
      <c r="Q9" s="1" t="s">
        <v>175</v>
      </c>
      <c r="R9" s="2" t="s">
        <v>176</v>
      </c>
      <c r="S9" s="3" t="s">
        <v>177</v>
      </c>
      <c r="T9" s="4" t="s">
        <v>190</v>
      </c>
      <c r="U9" s="5" t="s">
        <v>191</v>
      </c>
      <c r="V9" s="159" t="s">
        <v>192</v>
      </c>
    </row>
    <row r="10" spans="1:22" x14ac:dyDescent="0.3">
      <c r="A10" s="240">
        <v>1</v>
      </c>
      <c r="B10" s="233" t="s">
        <v>47</v>
      </c>
      <c r="C10" s="238" t="s">
        <v>48</v>
      </c>
      <c r="D10" s="52">
        <f t="shared" ref="D10:D30" si="0">G10+J10+M10+P10+S10+V10</f>
        <v>511</v>
      </c>
      <c r="E10" s="223">
        <v>8</v>
      </c>
      <c r="F10" s="82">
        <v>69</v>
      </c>
      <c r="G10" s="193">
        <f t="shared" ref="G10:G17" si="1">E10+F10</f>
        <v>77</v>
      </c>
      <c r="H10" s="39">
        <v>12</v>
      </c>
      <c r="I10" s="37">
        <v>78</v>
      </c>
      <c r="J10" s="38">
        <f t="shared" ref="J10:J18" si="2">H10+I10</f>
        <v>90</v>
      </c>
      <c r="K10" s="223">
        <v>10</v>
      </c>
      <c r="L10" s="35">
        <v>100</v>
      </c>
      <c r="M10" s="193">
        <f t="shared" ref="M10:M17" si="3">K10+L10</f>
        <v>110</v>
      </c>
      <c r="N10" s="70">
        <v>12</v>
      </c>
      <c r="O10" s="37">
        <v>78</v>
      </c>
      <c r="P10" s="38">
        <f t="shared" ref="P10:P19" si="4">N10+O10</f>
        <v>90</v>
      </c>
      <c r="Q10" s="230">
        <v>12</v>
      </c>
      <c r="R10" s="35">
        <v>69</v>
      </c>
      <c r="S10" s="193">
        <f t="shared" ref="S10:S17" si="5">Q10+R10</f>
        <v>81</v>
      </c>
      <c r="T10" s="70">
        <v>2</v>
      </c>
      <c r="U10" s="37">
        <v>61</v>
      </c>
      <c r="V10" s="169">
        <f t="shared" ref="V10:V30" si="6">T10+U10</f>
        <v>63</v>
      </c>
    </row>
    <row r="11" spans="1:22" x14ac:dyDescent="0.3">
      <c r="A11" s="241">
        <v>2</v>
      </c>
      <c r="B11" s="234" t="s">
        <v>49</v>
      </c>
      <c r="C11" s="221" t="s">
        <v>50</v>
      </c>
      <c r="D11" s="53">
        <f t="shared" si="0"/>
        <v>468</v>
      </c>
      <c r="E11" s="73">
        <v>6</v>
      </c>
      <c r="F11" s="15">
        <v>78</v>
      </c>
      <c r="G11" s="194">
        <f t="shared" si="1"/>
        <v>84</v>
      </c>
      <c r="H11" s="11">
        <v>3</v>
      </c>
      <c r="I11" s="9">
        <v>61</v>
      </c>
      <c r="J11" s="10">
        <f t="shared" si="2"/>
        <v>64</v>
      </c>
      <c r="K11" s="225">
        <v>4</v>
      </c>
      <c r="L11" s="15">
        <v>88</v>
      </c>
      <c r="M11" s="194">
        <f t="shared" si="3"/>
        <v>92</v>
      </c>
      <c r="N11" s="8">
        <v>4</v>
      </c>
      <c r="O11" s="9">
        <v>100</v>
      </c>
      <c r="P11" s="10">
        <f t="shared" si="4"/>
        <v>104</v>
      </c>
      <c r="Q11" s="73">
        <v>6</v>
      </c>
      <c r="R11" s="15">
        <v>54</v>
      </c>
      <c r="S11" s="194">
        <f t="shared" si="5"/>
        <v>60</v>
      </c>
      <c r="T11" s="8">
        <v>3</v>
      </c>
      <c r="U11" s="9">
        <v>61</v>
      </c>
      <c r="V11" s="170">
        <f t="shared" si="6"/>
        <v>64</v>
      </c>
    </row>
    <row r="12" spans="1:22" ht="15" customHeight="1" x14ac:dyDescent="0.3">
      <c r="A12" s="241">
        <v>3</v>
      </c>
      <c r="B12" s="234" t="s">
        <v>34</v>
      </c>
      <c r="C12" s="221" t="s">
        <v>35</v>
      </c>
      <c r="D12" s="53">
        <f t="shared" si="0"/>
        <v>434</v>
      </c>
      <c r="E12" s="73">
        <v>10</v>
      </c>
      <c r="F12" s="15">
        <v>61</v>
      </c>
      <c r="G12" s="194">
        <f t="shared" si="1"/>
        <v>71</v>
      </c>
      <c r="H12" s="8">
        <v>4</v>
      </c>
      <c r="I12" s="9">
        <v>61</v>
      </c>
      <c r="J12" s="10">
        <f t="shared" si="2"/>
        <v>65</v>
      </c>
      <c r="K12" s="225">
        <v>8</v>
      </c>
      <c r="L12" s="17">
        <v>61</v>
      </c>
      <c r="M12" s="194">
        <f t="shared" si="3"/>
        <v>69</v>
      </c>
      <c r="N12" s="8">
        <v>4</v>
      </c>
      <c r="O12" s="9">
        <v>88</v>
      </c>
      <c r="P12" s="10">
        <f t="shared" si="4"/>
        <v>92</v>
      </c>
      <c r="Q12" s="73">
        <v>10</v>
      </c>
      <c r="R12" s="17">
        <v>54</v>
      </c>
      <c r="S12" s="194">
        <f t="shared" si="5"/>
        <v>64</v>
      </c>
      <c r="T12" s="8">
        <v>12</v>
      </c>
      <c r="U12" s="9">
        <v>61</v>
      </c>
      <c r="V12" s="170">
        <f t="shared" si="6"/>
        <v>73</v>
      </c>
    </row>
    <row r="13" spans="1:22" x14ac:dyDescent="0.3">
      <c r="A13" s="241">
        <v>4</v>
      </c>
      <c r="B13" s="234" t="s">
        <v>53</v>
      </c>
      <c r="C13" s="221" t="s">
        <v>54</v>
      </c>
      <c r="D13" s="71">
        <f t="shared" si="0"/>
        <v>352</v>
      </c>
      <c r="E13" s="73">
        <v>3</v>
      </c>
      <c r="F13" s="48">
        <v>88</v>
      </c>
      <c r="G13" s="194">
        <f t="shared" si="1"/>
        <v>91</v>
      </c>
      <c r="H13" s="8">
        <v>8</v>
      </c>
      <c r="I13" s="12">
        <v>61</v>
      </c>
      <c r="J13" s="10">
        <f t="shared" si="2"/>
        <v>69</v>
      </c>
      <c r="K13" s="114">
        <v>2</v>
      </c>
      <c r="L13" s="17">
        <v>61</v>
      </c>
      <c r="M13" s="194">
        <f t="shared" si="3"/>
        <v>63</v>
      </c>
      <c r="N13" s="8">
        <v>3</v>
      </c>
      <c r="O13" s="12">
        <v>69</v>
      </c>
      <c r="P13" s="10">
        <f t="shared" si="4"/>
        <v>72</v>
      </c>
      <c r="Q13" s="201">
        <v>3</v>
      </c>
      <c r="R13" s="17">
        <v>54</v>
      </c>
      <c r="S13" s="194">
        <f t="shared" si="5"/>
        <v>57</v>
      </c>
      <c r="T13" s="8">
        <v>0</v>
      </c>
      <c r="U13" s="12">
        <v>0</v>
      </c>
      <c r="V13" s="170">
        <f t="shared" si="6"/>
        <v>0</v>
      </c>
    </row>
    <row r="14" spans="1:22" x14ac:dyDescent="0.3">
      <c r="A14" s="241">
        <v>5</v>
      </c>
      <c r="B14" s="234" t="s">
        <v>30</v>
      </c>
      <c r="C14" s="221" t="s">
        <v>42</v>
      </c>
      <c r="D14" s="53">
        <f t="shared" si="0"/>
        <v>347.5</v>
      </c>
      <c r="E14" s="73">
        <v>2</v>
      </c>
      <c r="F14" s="48">
        <v>54</v>
      </c>
      <c r="G14" s="194">
        <f t="shared" si="1"/>
        <v>56</v>
      </c>
      <c r="H14" s="29">
        <v>1</v>
      </c>
      <c r="I14" s="13">
        <v>54</v>
      </c>
      <c r="J14" s="10">
        <f t="shared" si="2"/>
        <v>55</v>
      </c>
      <c r="K14" s="226">
        <v>3</v>
      </c>
      <c r="L14" s="209">
        <v>61</v>
      </c>
      <c r="M14" s="194">
        <f t="shared" si="3"/>
        <v>64</v>
      </c>
      <c r="N14" s="8">
        <v>2</v>
      </c>
      <c r="O14" s="13">
        <v>54</v>
      </c>
      <c r="P14" s="10">
        <f t="shared" si="4"/>
        <v>56</v>
      </c>
      <c r="Q14" s="226">
        <v>8</v>
      </c>
      <c r="R14" s="209">
        <v>54</v>
      </c>
      <c r="S14" s="194">
        <f t="shared" si="5"/>
        <v>62</v>
      </c>
      <c r="T14" s="8">
        <v>0.5</v>
      </c>
      <c r="U14" s="13">
        <v>54</v>
      </c>
      <c r="V14" s="170">
        <f t="shared" si="6"/>
        <v>54.5</v>
      </c>
    </row>
    <row r="15" spans="1:22" x14ac:dyDescent="0.3">
      <c r="A15" s="241">
        <v>6</v>
      </c>
      <c r="B15" s="234" t="s">
        <v>51</v>
      </c>
      <c r="C15" s="221" t="s">
        <v>52</v>
      </c>
      <c r="D15" s="53">
        <f t="shared" si="0"/>
        <v>322.5</v>
      </c>
      <c r="E15" s="73">
        <v>4</v>
      </c>
      <c r="F15" s="46">
        <v>61</v>
      </c>
      <c r="G15" s="194">
        <f t="shared" si="1"/>
        <v>65</v>
      </c>
      <c r="H15" s="29">
        <v>1</v>
      </c>
      <c r="I15" s="13">
        <v>54</v>
      </c>
      <c r="J15" s="10">
        <f t="shared" si="2"/>
        <v>55</v>
      </c>
      <c r="K15" s="226">
        <v>6</v>
      </c>
      <c r="L15" s="209">
        <v>61</v>
      </c>
      <c r="M15" s="194">
        <f t="shared" si="3"/>
        <v>67</v>
      </c>
      <c r="N15" s="8">
        <v>1</v>
      </c>
      <c r="O15" s="13">
        <v>54</v>
      </c>
      <c r="P15" s="10">
        <f t="shared" si="4"/>
        <v>55</v>
      </c>
      <c r="Q15" s="227">
        <v>2</v>
      </c>
      <c r="R15" s="209">
        <v>54</v>
      </c>
      <c r="S15" s="194">
        <f t="shared" si="5"/>
        <v>56</v>
      </c>
      <c r="T15" s="8">
        <v>0.5</v>
      </c>
      <c r="U15" s="13">
        <v>24</v>
      </c>
      <c r="V15" s="170">
        <f t="shared" si="6"/>
        <v>24.5</v>
      </c>
    </row>
    <row r="16" spans="1:22" x14ac:dyDescent="0.3">
      <c r="A16" s="241">
        <v>7</v>
      </c>
      <c r="B16" s="234" t="s">
        <v>27</v>
      </c>
      <c r="C16" s="221" t="s">
        <v>38</v>
      </c>
      <c r="D16" s="71">
        <f t="shared" si="0"/>
        <v>311.5</v>
      </c>
      <c r="E16" s="73">
        <v>3</v>
      </c>
      <c r="F16" s="46">
        <v>61</v>
      </c>
      <c r="G16" s="194">
        <f t="shared" si="1"/>
        <v>64</v>
      </c>
      <c r="H16" s="29">
        <v>3</v>
      </c>
      <c r="I16" s="13">
        <v>54</v>
      </c>
      <c r="J16" s="10">
        <f t="shared" si="2"/>
        <v>57</v>
      </c>
      <c r="K16" s="226">
        <v>2</v>
      </c>
      <c r="L16" s="209">
        <v>54</v>
      </c>
      <c r="M16" s="194">
        <f t="shared" si="3"/>
        <v>56</v>
      </c>
      <c r="N16" s="8">
        <v>1</v>
      </c>
      <c r="O16" s="13">
        <v>54</v>
      </c>
      <c r="P16" s="10">
        <f t="shared" si="4"/>
        <v>55</v>
      </c>
      <c r="Q16" s="226">
        <v>0.5</v>
      </c>
      <c r="R16" s="209">
        <v>24</v>
      </c>
      <c r="S16" s="194">
        <f t="shared" si="5"/>
        <v>24.5</v>
      </c>
      <c r="T16" s="8">
        <v>1</v>
      </c>
      <c r="U16" s="13">
        <v>54</v>
      </c>
      <c r="V16" s="170">
        <f t="shared" si="6"/>
        <v>55</v>
      </c>
    </row>
    <row r="17" spans="1:22" x14ac:dyDescent="0.3">
      <c r="A17" s="241">
        <v>8</v>
      </c>
      <c r="B17" s="234" t="s">
        <v>29</v>
      </c>
      <c r="C17" s="221" t="s">
        <v>33</v>
      </c>
      <c r="D17" s="53">
        <f t="shared" si="0"/>
        <v>286</v>
      </c>
      <c r="E17" s="73">
        <v>4</v>
      </c>
      <c r="F17" s="83">
        <v>61</v>
      </c>
      <c r="G17" s="194">
        <f t="shared" si="1"/>
        <v>65</v>
      </c>
      <c r="H17" s="11">
        <v>10</v>
      </c>
      <c r="I17" s="14">
        <v>69</v>
      </c>
      <c r="J17" s="10">
        <f t="shared" si="2"/>
        <v>79</v>
      </c>
      <c r="K17" s="227">
        <v>0</v>
      </c>
      <c r="L17" s="209">
        <v>0</v>
      </c>
      <c r="M17" s="194">
        <f t="shared" si="3"/>
        <v>0</v>
      </c>
      <c r="N17" s="8">
        <v>2</v>
      </c>
      <c r="O17" s="13">
        <v>61</v>
      </c>
      <c r="P17" s="10">
        <f t="shared" si="4"/>
        <v>63</v>
      </c>
      <c r="Q17" s="231">
        <v>0.5</v>
      </c>
      <c r="R17" s="209">
        <v>24</v>
      </c>
      <c r="S17" s="194">
        <f t="shared" si="5"/>
        <v>24.5</v>
      </c>
      <c r="T17" s="8">
        <v>0.5</v>
      </c>
      <c r="U17" s="13">
        <v>54</v>
      </c>
      <c r="V17" s="170">
        <f t="shared" si="6"/>
        <v>54.5</v>
      </c>
    </row>
    <row r="18" spans="1:22" x14ac:dyDescent="0.3">
      <c r="A18" s="241">
        <v>9</v>
      </c>
      <c r="B18" s="234" t="s">
        <v>55</v>
      </c>
      <c r="C18" s="221" t="s">
        <v>56</v>
      </c>
      <c r="D18" s="53">
        <f t="shared" si="0"/>
        <v>257</v>
      </c>
      <c r="E18" s="121"/>
      <c r="F18" s="122"/>
      <c r="G18" s="194"/>
      <c r="H18" s="116">
        <v>6</v>
      </c>
      <c r="I18" s="13">
        <v>100</v>
      </c>
      <c r="J18" s="10">
        <f t="shared" si="2"/>
        <v>106</v>
      </c>
      <c r="K18" s="228"/>
      <c r="L18" s="209"/>
      <c r="M18" s="194"/>
      <c r="N18" s="8">
        <v>6</v>
      </c>
      <c r="O18" s="13">
        <v>61</v>
      </c>
      <c r="P18" s="10">
        <f t="shared" si="4"/>
        <v>67</v>
      </c>
      <c r="Q18" s="226"/>
      <c r="R18" s="209"/>
      <c r="S18" s="194"/>
      <c r="T18" s="8">
        <v>6</v>
      </c>
      <c r="U18" s="13">
        <v>78</v>
      </c>
      <c r="V18" s="170">
        <f t="shared" si="6"/>
        <v>84</v>
      </c>
    </row>
    <row r="19" spans="1:22" x14ac:dyDescent="0.3">
      <c r="A19" s="241">
        <v>10</v>
      </c>
      <c r="B19" s="234" t="s">
        <v>71</v>
      </c>
      <c r="C19" s="222" t="s">
        <v>72</v>
      </c>
      <c r="D19" s="71">
        <f t="shared" si="0"/>
        <v>229.5</v>
      </c>
      <c r="E19" s="73"/>
      <c r="F19" s="47"/>
      <c r="G19" s="194"/>
      <c r="H19" s="8"/>
      <c r="I19" s="13"/>
      <c r="J19" s="10"/>
      <c r="K19" s="226">
        <v>12</v>
      </c>
      <c r="L19" s="209">
        <v>69</v>
      </c>
      <c r="M19" s="194">
        <f>K19+L19</f>
        <v>81</v>
      </c>
      <c r="N19" s="8">
        <v>8</v>
      </c>
      <c r="O19" s="13">
        <v>61</v>
      </c>
      <c r="P19" s="10">
        <f t="shared" si="4"/>
        <v>69</v>
      </c>
      <c r="Q19" s="226">
        <v>0.5</v>
      </c>
      <c r="R19" s="209">
        <v>24</v>
      </c>
      <c r="S19" s="194">
        <f>Q19+R19</f>
        <v>24.5</v>
      </c>
      <c r="T19" s="11">
        <v>1</v>
      </c>
      <c r="U19" s="14">
        <v>54</v>
      </c>
      <c r="V19" s="170">
        <f t="shared" si="6"/>
        <v>55</v>
      </c>
    </row>
    <row r="20" spans="1:22" x14ac:dyDescent="0.3">
      <c r="A20" s="241">
        <v>11</v>
      </c>
      <c r="B20" s="234" t="s">
        <v>45</v>
      </c>
      <c r="C20" s="221" t="s">
        <v>46</v>
      </c>
      <c r="D20" s="53">
        <f t="shared" si="0"/>
        <v>202</v>
      </c>
      <c r="E20" s="73">
        <v>12</v>
      </c>
      <c r="F20" s="30">
        <v>100</v>
      </c>
      <c r="G20" s="194">
        <f>E20+F20</f>
        <v>112</v>
      </c>
      <c r="H20" s="8">
        <v>2</v>
      </c>
      <c r="I20" s="13">
        <v>88</v>
      </c>
      <c r="J20" s="10">
        <f>H20+I20</f>
        <v>90</v>
      </c>
      <c r="K20" s="226"/>
      <c r="L20" s="209"/>
      <c r="M20" s="194"/>
      <c r="N20" s="8"/>
      <c r="O20" s="13"/>
      <c r="P20" s="10"/>
      <c r="Q20" s="226"/>
      <c r="R20" s="209"/>
      <c r="S20" s="194"/>
      <c r="T20" s="8"/>
      <c r="U20" s="13"/>
      <c r="V20" s="170">
        <f t="shared" si="6"/>
        <v>0</v>
      </c>
    </row>
    <row r="21" spans="1:22" x14ac:dyDescent="0.3">
      <c r="A21" s="241">
        <v>12</v>
      </c>
      <c r="B21" s="234" t="s">
        <v>36</v>
      </c>
      <c r="C21" s="221" t="s">
        <v>37</v>
      </c>
      <c r="D21" s="53">
        <f t="shared" si="0"/>
        <v>170</v>
      </c>
      <c r="E21" s="73">
        <v>0</v>
      </c>
      <c r="F21" s="47">
        <v>0</v>
      </c>
      <c r="G21" s="194">
        <f>E21+F21</f>
        <v>0</v>
      </c>
      <c r="H21" s="8">
        <v>4</v>
      </c>
      <c r="I21" s="13">
        <v>54</v>
      </c>
      <c r="J21" s="10">
        <f>H21+I21</f>
        <v>58</v>
      </c>
      <c r="K21" s="226">
        <v>2</v>
      </c>
      <c r="L21" s="209">
        <v>54</v>
      </c>
      <c r="M21" s="194">
        <f>K21+L21</f>
        <v>56</v>
      </c>
      <c r="N21" s="8">
        <v>2</v>
      </c>
      <c r="O21" s="13">
        <v>54</v>
      </c>
      <c r="P21" s="10">
        <f>N21+O21</f>
        <v>56</v>
      </c>
      <c r="Q21" s="226"/>
      <c r="R21" s="209"/>
      <c r="S21" s="194"/>
      <c r="T21" s="8"/>
      <c r="U21" s="13"/>
      <c r="V21" s="170">
        <f t="shared" si="6"/>
        <v>0</v>
      </c>
    </row>
    <row r="22" spans="1:22" x14ac:dyDescent="0.3">
      <c r="A22" s="241">
        <v>13</v>
      </c>
      <c r="B22" s="235" t="s">
        <v>32</v>
      </c>
      <c r="C22" s="232" t="s">
        <v>39</v>
      </c>
      <c r="D22" s="71">
        <f t="shared" si="0"/>
        <v>167</v>
      </c>
      <c r="E22" s="73"/>
      <c r="F22" s="49"/>
      <c r="G22" s="194"/>
      <c r="H22" s="8">
        <v>2</v>
      </c>
      <c r="I22" s="13">
        <v>54</v>
      </c>
      <c r="J22" s="10">
        <f>H22+I22</f>
        <v>56</v>
      </c>
      <c r="K22" s="226">
        <v>2</v>
      </c>
      <c r="L22" s="209">
        <v>54</v>
      </c>
      <c r="M22" s="194">
        <f>K22+L22</f>
        <v>56</v>
      </c>
      <c r="N22" s="8">
        <v>1</v>
      </c>
      <c r="O22" s="13">
        <v>54</v>
      </c>
      <c r="P22" s="10">
        <f>N22+O22</f>
        <v>55</v>
      </c>
      <c r="Q22" s="226"/>
      <c r="R22" s="209"/>
      <c r="S22" s="194"/>
      <c r="T22" s="8"/>
      <c r="U22" s="13"/>
      <c r="V22" s="170">
        <f t="shared" si="6"/>
        <v>0</v>
      </c>
    </row>
    <row r="23" spans="1:22" x14ac:dyDescent="0.3">
      <c r="A23" s="241">
        <v>14</v>
      </c>
      <c r="B23" s="234" t="s">
        <v>138</v>
      </c>
      <c r="C23" s="221" t="s">
        <v>137</v>
      </c>
      <c r="D23" s="53">
        <f t="shared" si="0"/>
        <v>138</v>
      </c>
      <c r="E23" s="74"/>
      <c r="F23" s="47"/>
      <c r="G23" s="194"/>
      <c r="H23" s="116"/>
      <c r="I23" s="13"/>
      <c r="J23" s="10"/>
      <c r="K23" s="228"/>
      <c r="L23" s="209"/>
      <c r="M23" s="194"/>
      <c r="N23" s="8"/>
      <c r="O23" s="13"/>
      <c r="P23" s="10"/>
      <c r="Q23" s="228">
        <v>2</v>
      </c>
      <c r="R23" s="209">
        <v>78</v>
      </c>
      <c r="S23" s="194">
        <f>Q23+R23</f>
        <v>80</v>
      </c>
      <c r="T23" s="8">
        <v>4</v>
      </c>
      <c r="U23" s="13">
        <v>54</v>
      </c>
      <c r="V23" s="170">
        <f t="shared" si="6"/>
        <v>58</v>
      </c>
    </row>
    <row r="24" spans="1:22" x14ac:dyDescent="0.3">
      <c r="A24" s="241">
        <v>15</v>
      </c>
      <c r="B24" s="234" t="s">
        <v>75</v>
      </c>
      <c r="C24" s="222" t="s">
        <v>76</v>
      </c>
      <c r="D24" s="53">
        <f t="shared" si="0"/>
        <v>137.5</v>
      </c>
      <c r="E24" s="73"/>
      <c r="F24" s="30"/>
      <c r="G24" s="194"/>
      <c r="H24" s="11"/>
      <c r="I24" s="13"/>
      <c r="J24" s="10"/>
      <c r="K24" s="227">
        <v>3</v>
      </c>
      <c r="L24" s="210">
        <v>54</v>
      </c>
      <c r="M24" s="194">
        <f>K24+L24</f>
        <v>57</v>
      </c>
      <c r="N24" s="8">
        <v>2</v>
      </c>
      <c r="O24" s="13">
        <v>54</v>
      </c>
      <c r="P24" s="10">
        <f>N24+O24</f>
        <v>56</v>
      </c>
      <c r="Q24" s="226"/>
      <c r="R24" s="209"/>
      <c r="S24" s="194"/>
      <c r="T24" s="8">
        <v>0.5</v>
      </c>
      <c r="U24" s="13">
        <v>24</v>
      </c>
      <c r="V24" s="170">
        <f t="shared" si="6"/>
        <v>24.5</v>
      </c>
    </row>
    <row r="25" spans="1:22" x14ac:dyDescent="0.3">
      <c r="A25" s="241">
        <v>16</v>
      </c>
      <c r="B25" s="234" t="s">
        <v>73</v>
      </c>
      <c r="C25" s="222" t="s">
        <v>74</v>
      </c>
      <c r="D25" s="71">
        <f t="shared" si="0"/>
        <v>137</v>
      </c>
      <c r="E25" s="73"/>
      <c r="F25" s="30"/>
      <c r="G25" s="194"/>
      <c r="H25" s="8"/>
      <c r="I25" s="13"/>
      <c r="J25" s="10"/>
      <c r="K25" s="226">
        <v>4</v>
      </c>
      <c r="L25" s="209">
        <v>78</v>
      </c>
      <c r="M25" s="194">
        <f>K25+L25</f>
        <v>82</v>
      </c>
      <c r="N25" s="11"/>
      <c r="O25" s="14"/>
      <c r="P25" s="10"/>
      <c r="Q25" s="226">
        <v>1</v>
      </c>
      <c r="R25" s="209">
        <v>54</v>
      </c>
      <c r="S25" s="194">
        <f>Q25+R25</f>
        <v>55</v>
      </c>
      <c r="T25" s="8"/>
      <c r="U25" s="13"/>
      <c r="V25" s="170">
        <f t="shared" si="6"/>
        <v>0</v>
      </c>
    </row>
    <row r="26" spans="1:22" x14ac:dyDescent="0.3">
      <c r="A26" s="241">
        <v>17</v>
      </c>
      <c r="B26" s="234" t="s">
        <v>40</v>
      </c>
      <c r="C26" s="221" t="s">
        <v>41</v>
      </c>
      <c r="D26" s="53">
        <f t="shared" si="0"/>
        <v>111</v>
      </c>
      <c r="E26" s="73"/>
      <c r="F26" s="47"/>
      <c r="G26" s="194"/>
      <c r="H26" s="8">
        <v>2</v>
      </c>
      <c r="I26" s="13">
        <v>54</v>
      </c>
      <c r="J26" s="10">
        <f>H26+I26</f>
        <v>56</v>
      </c>
      <c r="K26" s="226">
        <v>1</v>
      </c>
      <c r="L26" s="209">
        <v>54</v>
      </c>
      <c r="M26" s="194">
        <f>K26+L26</f>
        <v>55</v>
      </c>
      <c r="N26" s="8">
        <v>0</v>
      </c>
      <c r="O26" s="13">
        <v>0</v>
      </c>
      <c r="P26" s="10">
        <f>N26+O26</f>
        <v>0</v>
      </c>
      <c r="Q26" s="226"/>
      <c r="R26" s="209"/>
      <c r="S26" s="194"/>
      <c r="T26" s="8"/>
      <c r="U26" s="13"/>
      <c r="V26" s="170">
        <f t="shared" si="6"/>
        <v>0</v>
      </c>
    </row>
    <row r="27" spans="1:22" x14ac:dyDescent="0.3">
      <c r="A27" s="241">
        <v>18</v>
      </c>
      <c r="B27" s="234" t="s">
        <v>31</v>
      </c>
      <c r="C27" s="221" t="s">
        <v>44</v>
      </c>
      <c r="D27" s="53">
        <f t="shared" si="0"/>
        <v>92</v>
      </c>
      <c r="E27" s="73">
        <v>0</v>
      </c>
      <c r="F27" s="47">
        <v>0</v>
      </c>
      <c r="G27" s="194">
        <f>E27+F27</f>
        <v>0</v>
      </c>
      <c r="H27" s="8">
        <v>0</v>
      </c>
      <c r="I27" s="9">
        <v>0</v>
      </c>
      <c r="J27" s="10">
        <f>H27+I27</f>
        <v>0</v>
      </c>
      <c r="K27" s="226">
        <v>0</v>
      </c>
      <c r="L27" s="209">
        <v>0</v>
      </c>
      <c r="M27" s="194">
        <f>K27+L27</f>
        <v>0</v>
      </c>
      <c r="N27" s="8"/>
      <c r="O27" s="9"/>
      <c r="P27" s="10"/>
      <c r="Q27" s="226">
        <v>4</v>
      </c>
      <c r="R27" s="209">
        <v>88</v>
      </c>
      <c r="S27" s="194">
        <f>Q27+R27</f>
        <v>92</v>
      </c>
      <c r="T27" s="8"/>
      <c r="U27" s="13"/>
      <c r="V27" s="170">
        <f t="shared" si="6"/>
        <v>0</v>
      </c>
    </row>
    <row r="28" spans="1:22" x14ac:dyDescent="0.3">
      <c r="A28" s="241">
        <v>19</v>
      </c>
      <c r="B28" s="234" t="s">
        <v>145</v>
      </c>
      <c r="C28" s="221" t="s">
        <v>144</v>
      </c>
      <c r="D28" s="53">
        <f t="shared" si="0"/>
        <v>77</v>
      </c>
      <c r="E28" s="73"/>
      <c r="F28" s="47"/>
      <c r="G28" s="194"/>
      <c r="H28" s="8"/>
      <c r="I28" s="117"/>
      <c r="J28" s="10"/>
      <c r="K28" s="226"/>
      <c r="L28" s="209"/>
      <c r="M28" s="194"/>
      <c r="N28" s="8"/>
      <c r="O28" s="117"/>
      <c r="P28" s="10"/>
      <c r="Q28" s="227"/>
      <c r="R28" s="210"/>
      <c r="S28" s="194"/>
      <c r="T28" s="8">
        <v>8</v>
      </c>
      <c r="U28" s="13">
        <v>69</v>
      </c>
      <c r="V28" s="170">
        <f t="shared" si="6"/>
        <v>77</v>
      </c>
    </row>
    <row r="29" spans="1:22" x14ac:dyDescent="0.3">
      <c r="A29" s="241">
        <v>20</v>
      </c>
      <c r="B29" s="234" t="s">
        <v>28</v>
      </c>
      <c r="C29" s="221" t="s">
        <v>43</v>
      </c>
      <c r="D29" s="71">
        <f t="shared" si="0"/>
        <v>67</v>
      </c>
      <c r="E29" s="73">
        <v>2</v>
      </c>
      <c r="F29" s="47">
        <v>0</v>
      </c>
      <c r="G29" s="194">
        <f>E29+F29</f>
        <v>2</v>
      </c>
      <c r="H29" s="8">
        <v>0</v>
      </c>
      <c r="I29" s="13">
        <v>0</v>
      </c>
      <c r="J29" s="10">
        <f>H29+I29</f>
        <v>0</v>
      </c>
      <c r="K29" s="226"/>
      <c r="L29" s="209"/>
      <c r="M29" s="194"/>
      <c r="N29" s="8"/>
      <c r="O29" s="13"/>
      <c r="P29" s="10"/>
      <c r="Q29" s="228">
        <v>4</v>
      </c>
      <c r="R29" s="209">
        <v>61</v>
      </c>
      <c r="S29" s="194">
        <f>Q29+R29</f>
        <v>65</v>
      </c>
      <c r="T29" s="8"/>
      <c r="U29" s="13"/>
      <c r="V29" s="170">
        <f t="shared" si="6"/>
        <v>0</v>
      </c>
    </row>
    <row r="30" spans="1:22" ht="15" thickBot="1" x14ac:dyDescent="0.35">
      <c r="A30" s="242">
        <v>21</v>
      </c>
      <c r="B30" s="236" t="s">
        <v>159</v>
      </c>
      <c r="C30" s="239" t="s">
        <v>160</v>
      </c>
      <c r="D30" s="84">
        <f t="shared" si="0"/>
        <v>26</v>
      </c>
      <c r="E30" s="218"/>
      <c r="F30" s="152"/>
      <c r="G30" s="224"/>
      <c r="H30" s="219"/>
      <c r="I30" s="154"/>
      <c r="J30" s="86"/>
      <c r="K30" s="229"/>
      <c r="L30" s="213"/>
      <c r="M30" s="224"/>
      <c r="N30" s="220"/>
      <c r="O30" s="154"/>
      <c r="P30" s="86"/>
      <c r="Q30" s="229"/>
      <c r="R30" s="213"/>
      <c r="S30" s="224"/>
      <c r="T30" s="220">
        <v>2</v>
      </c>
      <c r="U30" s="154">
        <v>24</v>
      </c>
      <c r="V30" s="171">
        <f t="shared" si="6"/>
        <v>26</v>
      </c>
    </row>
    <row r="33" spans="1:16" x14ac:dyDescent="0.3">
      <c r="A33" s="57"/>
      <c r="B33" s="63"/>
      <c r="C33" s="64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</row>
    <row r="34" spans="1:16" x14ac:dyDescent="0.3">
      <c r="A34" s="58"/>
      <c r="B34" s="59"/>
      <c r="C34" s="65"/>
      <c r="D34" s="66"/>
      <c r="E34" s="60"/>
      <c r="F34" s="62"/>
      <c r="G34" s="61"/>
      <c r="H34" s="62"/>
      <c r="I34" s="62"/>
      <c r="J34" s="61"/>
      <c r="K34" s="62"/>
      <c r="L34" s="62"/>
      <c r="M34" s="61"/>
      <c r="N34" s="62"/>
      <c r="O34" s="62"/>
      <c r="P34" s="61"/>
    </row>
    <row r="35" spans="1:16" x14ac:dyDescent="0.3">
      <c r="A35" s="57"/>
      <c r="B35" s="63"/>
      <c r="C35" s="64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</row>
    <row r="36" spans="1:16" x14ac:dyDescent="0.3">
      <c r="A36" s="57"/>
      <c r="B36" s="63"/>
      <c r="C36" s="64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</row>
    <row r="37" spans="1:16" x14ac:dyDescent="0.3">
      <c r="A37" s="58"/>
      <c r="B37" s="59"/>
      <c r="C37" s="65"/>
      <c r="D37" s="66"/>
      <c r="E37" s="60"/>
      <c r="F37" s="62"/>
      <c r="G37" s="61"/>
      <c r="H37" s="62"/>
      <c r="I37" s="62"/>
      <c r="J37" s="61"/>
      <c r="K37" s="62"/>
      <c r="L37" s="62"/>
      <c r="M37" s="61"/>
      <c r="N37" s="62"/>
      <c r="O37" s="62"/>
      <c r="P37" s="61"/>
    </row>
    <row r="38" spans="1:16" x14ac:dyDescent="0.3">
      <c r="A38" s="58"/>
      <c r="B38" s="59"/>
      <c r="C38" s="65"/>
      <c r="D38" s="66"/>
      <c r="E38" s="60"/>
      <c r="F38" s="60"/>
      <c r="G38" s="61"/>
      <c r="H38" s="62"/>
      <c r="I38" s="62"/>
      <c r="J38" s="61"/>
      <c r="K38" s="62"/>
      <c r="L38" s="62"/>
      <c r="M38" s="61"/>
      <c r="N38" s="62"/>
      <c r="O38" s="62"/>
      <c r="P38" s="61"/>
    </row>
    <row r="39" spans="1:16" x14ac:dyDescent="0.3">
      <c r="A39" s="58"/>
      <c r="B39" s="59"/>
      <c r="C39" s="65"/>
      <c r="D39" s="66"/>
      <c r="E39" s="67"/>
      <c r="F39" s="60"/>
      <c r="G39" s="61"/>
      <c r="H39" s="68"/>
      <c r="I39" s="62"/>
      <c r="J39" s="61"/>
      <c r="K39" s="68"/>
      <c r="L39" s="62"/>
      <c r="M39" s="61"/>
      <c r="N39" s="62"/>
      <c r="O39" s="62"/>
      <c r="P39" s="61"/>
    </row>
    <row r="40" spans="1:16" x14ac:dyDescent="0.3">
      <c r="A40" s="57"/>
      <c r="B40" s="63"/>
      <c r="C40" s="64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</row>
  </sheetData>
  <sortState ref="B10:P24">
    <sortCondition descending="1" ref="D10:D24"/>
  </sortState>
  <mergeCells count="14">
    <mergeCell ref="G2:Q3"/>
    <mergeCell ref="G4:Q5"/>
    <mergeCell ref="Q7:S7"/>
    <mergeCell ref="T7:V7"/>
    <mergeCell ref="Q8:S8"/>
    <mergeCell ref="T8:V8"/>
    <mergeCell ref="E8:G8"/>
    <mergeCell ref="H8:J8"/>
    <mergeCell ref="K8:M8"/>
    <mergeCell ref="N8:P8"/>
    <mergeCell ref="E7:G7"/>
    <mergeCell ref="H7:J7"/>
    <mergeCell ref="K7:M7"/>
    <mergeCell ref="N7:P7"/>
  </mergeCells>
  <pageMargins left="0.51181102362204722" right="0.31496062992125984" top="0.74803149606299213" bottom="0.74803149606299213" header="0.31496062992125984" footer="0.31496062992125984"/>
  <pageSetup paperSize="9" scale="67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S40"/>
  <sheetViews>
    <sheetView topLeftCell="A2" zoomScaleNormal="100" workbookViewId="0">
      <selection activeCell="C11" sqref="C11"/>
    </sheetView>
  </sheetViews>
  <sheetFormatPr defaultColWidth="8.88671875" defaultRowHeight="14.4" x14ac:dyDescent="0.3"/>
  <cols>
    <col min="1" max="1" width="5.33203125" customWidth="1"/>
    <col min="2" max="2" width="7.88671875" style="20" customWidth="1"/>
    <col min="3" max="3" width="27.44140625" style="19" bestFit="1" customWidth="1"/>
    <col min="5" max="9" width="8.88671875" customWidth="1"/>
    <col min="10" max="10" width="9.109375" customWidth="1"/>
    <col min="11" max="12" width="8.88671875" customWidth="1"/>
    <col min="13" max="13" width="9.5546875" customWidth="1"/>
    <col min="14" max="15" width="8.88671875" customWidth="1"/>
    <col min="16" max="16" width="10.21875" customWidth="1"/>
    <col min="17" max="18" width="9.109375" customWidth="1"/>
    <col min="19" max="19" width="10.21875" customWidth="1"/>
  </cols>
  <sheetData>
    <row r="2" spans="1:19" ht="15" customHeight="1" x14ac:dyDescent="0.4">
      <c r="F2" s="245" t="s">
        <v>6</v>
      </c>
      <c r="G2" s="245"/>
      <c r="H2" s="245"/>
      <c r="I2" s="245"/>
      <c r="J2" s="245"/>
      <c r="K2" s="245"/>
      <c r="L2" s="245"/>
      <c r="M2" s="245"/>
      <c r="N2" s="245"/>
      <c r="O2" s="245"/>
      <c r="P2" s="21"/>
    </row>
    <row r="3" spans="1:19" ht="15" customHeight="1" x14ac:dyDescent="0.4"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1"/>
    </row>
    <row r="4" spans="1:19" ht="15" customHeight="1" x14ac:dyDescent="0.4">
      <c r="F4" s="245" t="s">
        <v>128</v>
      </c>
      <c r="G4" s="245"/>
      <c r="H4" s="245"/>
      <c r="I4" s="245"/>
      <c r="J4" s="245"/>
      <c r="K4" s="245"/>
      <c r="L4" s="245"/>
      <c r="M4" s="245"/>
      <c r="N4" s="245"/>
      <c r="O4" s="245"/>
      <c r="P4" s="21"/>
    </row>
    <row r="5" spans="1:19" ht="15" customHeight="1" x14ac:dyDescent="0.4"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1"/>
    </row>
    <row r="6" spans="1:19" ht="15" thickBot="1" x14ac:dyDescent="0.35"/>
    <row r="7" spans="1:19" ht="15" customHeight="1" thickBot="1" x14ac:dyDescent="0.35">
      <c r="A7" s="24"/>
      <c r="B7" s="43"/>
      <c r="C7" s="44"/>
      <c r="D7" s="25"/>
      <c r="E7" s="246" t="s">
        <v>13</v>
      </c>
      <c r="F7" s="247"/>
      <c r="G7" s="248"/>
      <c r="H7" s="246" t="s">
        <v>60</v>
      </c>
      <c r="I7" s="247"/>
      <c r="J7" s="248"/>
      <c r="K7" s="246" t="s">
        <v>59</v>
      </c>
      <c r="L7" s="247"/>
      <c r="M7" s="248"/>
      <c r="N7" s="246" t="s">
        <v>129</v>
      </c>
      <c r="O7" s="247"/>
      <c r="P7" s="248"/>
      <c r="Q7" s="246" t="s">
        <v>58</v>
      </c>
      <c r="R7" s="247"/>
      <c r="S7" s="248"/>
    </row>
    <row r="8" spans="1:19" ht="15.75" customHeight="1" thickBot="1" x14ac:dyDescent="0.35">
      <c r="A8" s="26"/>
      <c r="B8" s="27"/>
      <c r="C8" s="45"/>
      <c r="D8" s="28"/>
      <c r="E8" s="255" t="s">
        <v>17</v>
      </c>
      <c r="F8" s="256"/>
      <c r="G8" s="257"/>
      <c r="H8" s="255" t="s">
        <v>22</v>
      </c>
      <c r="I8" s="256"/>
      <c r="J8" s="257"/>
      <c r="K8" s="255" t="s">
        <v>77</v>
      </c>
      <c r="L8" s="256"/>
      <c r="M8" s="257"/>
      <c r="N8" s="255" t="s">
        <v>130</v>
      </c>
      <c r="O8" s="256"/>
      <c r="P8" s="257"/>
      <c r="Q8" s="255" t="s">
        <v>158</v>
      </c>
      <c r="R8" s="256"/>
      <c r="S8" s="257"/>
    </row>
    <row r="9" spans="1:19" ht="15" thickBot="1" x14ac:dyDescent="0.35">
      <c r="A9" s="176"/>
      <c r="B9" s="174" t="s">
        <v>0</v>
      </c>
      <c r="C9" s="175" t="s">
        <v>1</v>
      </c>
      <c r="D9" s="23" t="s">
        <v>2</v>
      </c>
      <c r="E9" s="1" t="s">
        <v>3</v>
      </c>
      <c r="F9" s="2" t="s">
        <v>4</v>
      </c>
      <c r="G9" s="156" t="s">
        <v>5</v>
      </c>
      <c r="H9" s="4" t="s">
        <v>178</v>
      </c>
      <c r="I9" s="5" t="s">
        <v>179</v>
      </c>
      <c r="J9" s="6" t="s">
        <v>180</v>
      </c>
      <c r="K9" s="172" t="s">
        <v>181</v>
      </c>
      <c r="L9" s="173" t="s">
        <v>182</v>
      </c>
      <c r="M9" s="3" t="s">
        <v>183</v>
      </c>
      <c r="N9" s="4" t="s">
        <v>184</v>
      </c>
      <c r="O9" s="5" t="s">
        <v>187</v>
      </c>
      <c r="P9" s="6" t="s">
        <v>185</v>
      </c>
      <c r="Q9" s="4" t="s">
        <v>186</v>
      </c>
      <c r="R9" s="5" t="s">
        <v>188</v>
      </c>
      <c r="S9" s="159" t="s">
        <v>189</v>
      </c>
    </row>
    <row r="10" spans="1:19" x14ac:dyDescent="0.3">
      <c r="A10" s="243">
        <v>1</v>
      </c>
      <c r="B10" s="178" t="s">
        <v>55</v>
      </c>
      <c r="C10" s="179" t="s">
        <v>56</v>
      </c>
      <c r="D10" s="34">
        <f t="shared" ref="D10:D40" si="0">G10+J10+M10+P10+S10</f>
        <v>406</v>
      </c>
      <c r="E10" s="157">
        <v>6</v>
      </c>
      <c r="F10" s="35">
        <v>100</v>
      </c>
      <c r="G10" s="193">
        <f t="shared" ref="G10:G15" si="1">E10+F10</f>
        <v>106</v>
      </c>
      <c r="H10" s="165">
        <v>8</v>
      </c>
      <c r="I10" s="37">
        <v>61</v>
      </c>
      <c r="J10" s="169">
        <f>H10+I10</f>
        <v>69</v>
      </c>
      <c r="K10" s="196">
        <v>6</v>
      </c>
      <c r="L10" s="197">
        <v>61</v>
      </c>
      <c r="M10" s="198">
        <f t="shared" ref="M10:M17" si="2">K10+L10</f>
        <v>67</v>
      </c>
      <c r="N10" s="39">
        <v>2</v>
      </c>
      <c r="O10" s="37">
        <v>78</v>
      </c>
      <c r="P10" s="38">
        <f t="shared" ref="P10:P21" si="3">N10+O10</f>
        <v>80</v>
      </c>
      <c r="Q10" s="206">
        <v>6</v>
      </c>
      <c r="R10" s="35">
        <v>78</v>
      </c>
      <c r="S10" s="207">
        <f t="shared" ref="S10:S40" si="4">Q10+R10</f>
        <v>84</v>
      </c>
    </row>
    <row r="11" spans="1:19" x14ac:dyDescent="0.3">
      <c r="A11" s="177">
        <v>2</v>
      </c>
      <c r="B11" s="80" t="s">
        <v>47</v>
      </c>
      <c r="C11" s="180" t="s">
        <v>48</v>
      </c>
      <c r="D11" s="31">
        <f t="shared" si="0"/>
        <v>390</v>
      </c>
      <c r="E11" s="47">
        <v>12</v>
      </c>
      <c r="F11" s="15">
        <v>78</v>
      </c>
      <c r="G11" s="194">
        <f t="shared" si="1"/>
        <v>90</v>
      </c>
      <c r="H11" s="166">
        <v>12</v>
      </c>
      <c r="I11" s="9">
        <v>54</v>
      </c>
      <c r="J11" s="170">
        <f>H11+I11</f>
        <v>66</v>
      </c>
      <c r="K11" s="199">
        <v>12</v>
      </c>
      <c r="L11" s="83">
        <v>78</v>
      </c>
      <c r="M11" s="200">
        <f t="shared" si="2"/>
        <v>90</v>
      </c>
      <c r="N11" s="8">
        <v>12</v>
      </c>
      <c r="O11" s="9">
        <v>69</v>
      </c>
      <c r="P11" s="10">
        <f t="shared" si="3"/>
        <v>81</v>
      </c>
      <c r="Q11" s="30">
        <v>2</v>
      </c>
      <c r="R11" s="15">
        <v>61</v>
      </c>
      <c r="S11" s="208">
        <f t="shared" si="4"/>
        <v>63</v>
      </c>
    </row>
    <row r="12" spans="1:19" x14ac:dyDescent="0.3">
      <c r="A12" s="177">
        <v>3</v>
      </c>
      <c r="B12" s="80" t="s">
        <v>49</v>
      </c>
      <c r="C12" s="180" t="s">
        <v>50</v>
      </c>
      <c r="D12" s="31">
        <f t="shared" si="0"/>
        <v>364</v>
      </c>
      <c r="E12" s="47">
        <v>3</v>
      </c>
      <c r="F12" s="72">
        <v>61</v>
      </c>
      <c r="G12" s="194">
        <f t="shared" si="1"/>
        <v>64</v>
      </c>
      <c r="H12" s="166">
        <v>3</v>
      </c>
      <c r="I12" s="9">
        <v>69</v>
      </c>
      <c r="J12" s="170">
        <f>H12+I12</f>
        <v>72</v>
      </c>
      <c r="K12" s="201">
        <v>4</v>
      </c>
      <c r="L12" s="83">
        <v>100</v>
      </c>
      <c r="M12" s="200">
        <f t="shared" si="2"/>
        <v>104</v>
      </c>
      <c r="N12" s="8">
        <v>6</v>
      </c>
      <c r="O12" s="9">
        <v>54</v>
      </c>
      <c r="P12" s="10">
        <f t="shared" si="3"/>
        <v>60</v>
      </c>
      <c r="Q12" s="30">
        <v>3</v>
      </c>
      <c r="R12" s="15">
        <v>61</v>
      </c>
      <c r="S12" s="208">
        <f t="shared" si="4"/>
        <v>64</v>
      </c>
    </row>
    <row r="13" spans="1:19" x14ac:dyDescent="0.3">
      <c r="A13" s="177">
        <v>4</v>
      </c>
      <c r="B13" s="80" t="s">
        <v>29</v>
      </c>
      <c r="C13" s="180" t="s">
        <v>33</v>
      </c>
      <c r="D13" s="56">
        <f t="shared" si="0"/>
        <v>348.5</v>
      </c>
      <c r="E13" s="47">
        <v>10</v>
      </c>
      <c r="F13" s="16">
        <v>69</v>
      </c>
      <c r="G13" s="194">
        <f t="shared" si="1"/>
        <v>79</v>
      </c>
      <c r="H13" s="167">
        <v>2</v>
      </c>
      <c r="I13" s="54">
        <v>88</v>
      </c>
      <c r="J13" s="170">
        <f>H13+I13</f>
        <v>90</v>
      </c>
      <c r="K13" s="199">
        <v>2</v>
      </c>
      <c r="L13" s="83">
        <v>61</v>
      </c>
      <c r="M13" s="200">
        <f t="shared" si="2"/>
        <v>63</v>
      </c>
      <c r="N13" s="8">
        <v>8</v>
      </c>
      <c r="O13" s="12">
        <v>54</v>
      </c>
      <c r="P13" s="10">
        <f t="shared" si="3"/>
        <v>62</v>
      </c>
      <c r="Q13" s="30">
        <v>0.5</v>
      </c>
      <c r="R13" s="17">
        <v>54</v>
      </c>
      <c r="S13" s="208">
        <f t="shared" si="4"/>
        <v>54.5</v>
      </c>
    </row>
    <row r="14" spans="1:19" x14ac:dyDescent="0.3">
      <c r="A14" s="177">
        <v>5</v>
      </c>
      <c r="B14" s="80" t="s">
        <v>34</v>
      </c>
      <c r="C14" s="180" t="s">
        <v>35</v>
      </c>
      <c r="D14" s="31">
        <f t="shared" si="0"/>
        <v>294</v>
      </c>
      <c r="E14" s="47">
        <v>4</v>
      </c>
      <c r="F14" s="15">
        <v>61</v>
      </c>
      <c r="G14" s="194">
        <f t="shared" si="1"/>
        <v>65</v>
      </c>
      <c r="H14" s="166"/>
      <c r="I14" s="13"/>
      <c r="J14" s="170"/>
      <c r="K14" s="199">
        <v>4</v>
      </c>
      <c r="L14" s="202">
        <v>88</v>
      </c>
      <c r="M14" s="200">
        <f t="shared" si="2"/>
        <v>92</v>
      </c>
      <c r="N14" s="8">
        <v>10</v>
      </c>
      <c r="O14" s="13">
        <v>54</v>
      </c>
      <c r="P14" s="10">
        <f t="shared" si="3"/>
        <v>64</v>
      </c>
      <c r="Q14" s="30">
        <v>12</v>
      </c>
      <c r="R14" s="209">
        <v>61</v>
      </c>
      <c r="S14" s="208">
        <f t="shared" si="4"/>
        <v>73</v>
      </c>
    </row>
    <row r="15" spans="1:19" x14ac:dyDescent="0.3">
      <c r="A15" s="177">
        <v>6</v>
      </c>
      <c r="B15" s="181" t="s">
        <v>30</v>
      </c>
      <c r="C15" s="180" t="s">
        <v>42</v>
      </c>
      <c r="D15" s="31">
        <f t="shared" si="0"/>
        <v>248</v>
      </c>
      <c r="E15" s="47">
        <v>1</v>
      </c>
      <c r="F15" s="17">
        <v>54</v>
      </c>
      <c r="G15" s="194">
        <f t="shared" si="1"/>
        <v>55</v>
      </c>
      <c r="H15" s="166">
        <v>4</v>
      </c>
      <c r="I15" s="13">
        <v>54</v>
      </c>
      <c r="J15" s="170">
        <f>H15+I15</f>
        <v>58</v>
      </c>
      <c r="K15" s="201">
        <v>2</v>
      </c>
      <c r="L15" s="83">
        <v>54</v>
      </c>
      <c r="M15" s="200">
        <f t="shared" si="2"/>
        <v>56</v>
      </c>
      <c r="N15" s="8">
        <v>0.5</v>
      </c>
      <c r="O15" s="13">
        <v>24</v>
      </c>
      <c r="P15" s="10">
        <f t="shared" si="3"/>
        <v>24.5</v>
      </c>
      <c r="Q15" s="30">
        <v>0.5</v>
      </c>
      <c r="R15" s="209">
        <v>54</v>
      </c>
      <c r="S15" s="208">
        <f t="shared" si="4"/>
        <v>54.5</v>
      </c>
    </row>
    <row r="16" spans="1:19" x14ac:dyDescent="0.3">
      <c r="A16" s="177">
        <v>7</v>
      </c>
      <c r="B16" s="80" t="s">
        <v>132</v>
      </c>
      <c r="C16" s="146" t="s">
        <v>61</v>
      </c>
      <c r="D16" s="56">
        <f t="shared" si="0"/>
        <v>197</v>
      </c>
      <c r="E16" s="47"/>
      <c r="F16" s="46"/>
      <c r="G16" s="194"/>
      <c r="H16" s="166">
        <v>3</v>
      </c>
      <c r="I16" s="13">
        <v>61</v>
      </c>
      <c r="J16" s="170">
        <f>H16+I16</f>
        <v>64</v>
      </c>
      <c r="K16" s="201">
        <v>10</v>
      </c>
      <c r="L16" s="83">
        <v>61</v>
      </c>
      <c r="M16" s="200">
        <f t="shared" si="2"/>
        <v>71</v>
      </c>
      <c r="N16" s="11">
        <v>1</v>
      </c>
      <c r="O16" s="14">
        <v>61</v>
      </c>
      <c r="P16" s="10">
        <f t="shared" si="3"/>
        <v>62</v>
      </c>
      <c r="Q16" s="30"/>
      <c r="R16" s="209"/>
      <c r="S16" s="208">
        <f t="shared" si="4"/>
        <v>0</v>
      </c>
    </row>
    <row r="17" spans="1:19" x14ac:dyDescent="0.3">
      <c r="A17" s="177">
        <v>8</v>
      </c>
      <c r="B17" s="178" t="s">
        <v>27</v>
      </c>
      <c r="C17" s="180" t="s">
        <v>38</v>
      </c>
      <c r="D17" s="31">
        <f t="shared" si="0"/>
        <v>191.5</v>
      </c>
      <c r="E17" s="114">
        <v>3</v>
      </c>
      <c r="F17" s="160">
        <v>54</v>
      </c>
      <c r="G17" s="194">
        <f>E17+F17</f>
        <v>57</v>
      </c>
      <c r="H17" s="166"/>
      <c r="I17" s="13"/>
      <c r="J17" s="170"/>
      <c r="K17" s="201">
        <v>1</v>
      </c>
      <c r="L17" s="83">
        <v>54</v>
      </c>
      <c r="M17" s="200">
        <f t="shared" si="2"/>
        <v>55</v>
      </c>
      <c r="N17" s="11">
        <v>0.5</v>
      </c>
      <c r="O17" s="13">
        <v>24</v>
      </c>
      <c r="P17" s="10">
        <f t="shared" si="3"/>
        <v>24.5</v>
      </c>
      <c r="Q17" s="47">
        <v>1</v>
      </c>
      <c r="R17" s="209">
        <v>54</v>
      </c>
      <c r="S17" s="208">
        <f t="shared" si="4"/>
        <v>55</v>
      </c>
    </row>
    <row r="18" spans="1:19" x14ac:dyDescent="0.3">
      <c r="A18" s="177">
        <v>9</v>
      </c>
      <c r="B18" s="80" t="s">
        <v>142</v>
      </c>
      <c r="C18" s="146" t="s">
        <v>62</v>
      </c>
      <c r="D18" s="31">
        <f t="shared" si="0"/>
        <v>181.5</v>
      </c>
      <c r="E18" s="122"/>
      <c r="F18" s="161"/>
      <c r="G18" s="194"/>
      <c r="H18" s="166">
        <v>2</v>
      </c>
      <c r="I18" s="13">
        <v>24</v>
      </c>
      <c r="J18" s="170">
        <f>H18+I18</f>
        <v>26</v>
      </c>
      <c r="K18" s="201"/>
      <c r="L18" s="83"/>
      <c r="M18" s="200"/>
      <c r="N18" s="8">
        <v>1</v>
      </c>
      <c r="O18" s="13">
        <v>100</v>
      </c>
      <c r="P18" s="10">
        <f t="shared" si="3"/>
        <v>101</v>
      </c>
      <c r="Q18" s="30">
        <v>0.5</v>
      </c>
      <c r="R18" s="209">
        <v>54</v>
      </c>
      <c r="S18" s="208">
        <f t="shared" si="4"/>
        <v>54.5</v>
      </c>
    </row>
    <row r="19" spans="1:19" x14ac:dyDescent="0.3">
      <c r="A19" s="177">
        <v>10</v>
      </c>
      <c r="B19" s="178" t="s">
        <v>143</v>
      </c>
      <c r="C19" s="180" t="s">
        <v>57</v>
      </c>
      <c r="D19" s="56">
        <f t="shared" si="0"/>
        <v>175.5</v>
      </c>
      <c r="E19" s="47">
        <v>2</v>
      </c>
      <c r="F19" s="160">
        <v>61</v>
      </c>
      <c r="G19" s="194">
        <f>E19+F19</f>
        <v>63</v>
      </c>
      <c r="H19" s="166">
        <v>1</v>
      </c>
      <c r="I19" s="13">
        <v>61</v>
      </c>
      <c r="J19" s="170">
        <f>H19+I19</f>
        <v>62</v>
      </c>
      <c r="K19" s="201"/>
      <c r="L19" s="83"/>
      <c r="M19" s="200"/>
      <c r="N19" s="8">
        <v>0.5</v>
      </c>
      <c r="O19" s="13">
        <v>24</v>
      </c>
      <c r="P19" s="10">
        <f t="shared" si="3"/>
        <v>24.5</v>
      </c>
      <c r="Q19" s="47">
        <v>2</v>
      </c>
      <c r="R19" s="209">
        <v>24</v>
      </c>
      <c r="S19" s="208">
        <f t="shared" si="4"/>
        <v>26</v>
      </c>
    </row>
    <row r="20" spans="1:19" x14ac:dyDescent="0.3">
      <c r="A20" s="177">
        <v>11</v>
      </c>
      <c r="B20" s="178" t="s">
        <v>136</v>
      </c>
      <c r="C20" s="182" t="s">
        <v>135</v>
      </c>
      <c r="D20" s="31">
        <f t="shared" si="0"/>
        <v>115.5</v>
      </c>
      <c r="E20" s="47"/>
      <c r="F20" s="163"/>
      <c r="G20" s="194"/>
      <c r="H20" s="166"/>
      <c r="I20" s="13"/>
      <c r="J20" s="170"/>
      <c r="K20" s="201"/>
      <c r="L20" s="83"/>
      <c r="M20" s="200"/>
      <c r="N20" s="8">
        <v>0.5</v>
      </c>
      <c r="O20" s="13">
        <v>24</v>
      </c>
      <c r="P20" s="10">
        <f t="shared" si="3"/>
        <v>24.5</v>
      </c>
      <c r="Q20" s="30">
        <v>3</v>
      </c>
      <c r="R20" s="209">
        <v>88</v>
      </c>
      <c r="S20" s="208">
        <f t="shared" si="4"/>
        <v>91</v>
      </c>
    </row>
    <row r="21" spans="1:19" x14ac:dyDescent="0.3">
      <c r="A21" s="177">
        <v>12</v>
      </c>
      <c r="B21" s="123" t="s">
        <v>51</v>
      </c>
      <c r="C21" s="183" t="s">
        <v>52</v>
      </c>
      <c r="D21" s="56">
        <f t="shared" si="0"/>
        <v>111</v>
      </c>
      <c r="E21" s="47">
        <v>1</v>
      </c>
      <c r="F21" s="162">
        <v>54</v>
      </c>
      <c r="G21" s="194">
        <f>E21+F21</f>
        <v>55</v>
      </c>
      <c r="H21" s="167"/>
      <c r="I21" s="13"/>
      <c r="J21" s="170"/>
      <c r="K21" s="201"/>
      <c r="L21" s="83"/>
      <c r="M21" s="200"/>
      <c r="N21" s="8">
        <v>2</v>
      </c>
      <c r="O21" s="13">
        <v>54</v>
      </c>
      <c r="P21" s="10">
        <f t="shared" si="3"/>
        <v>56</v>
      </c>
      <c r="Q21" s="47"/>
      <c r="R21" s="210"/>
      <c r="S21" s="208">
        <f t="shared" si="4"/>
        <v>0</v>
      </c>
    </row>
    <row r="22" spans="1:19" x14ac:dyDescent="0.3">
      <c r="A22" s="177">
        <v>13</v>
      </c>
      <c r="B22" s="80" t="s">
        <v>45</v>
      </c>
      <c r="C22" s="180" t="s">
        <v>46</v>
      </c>
      <c r="D22" s="31">
        <f t="shared" si="0"/>
        <v>90</v>
      </c>
      <c r="E22" s="47">
        <v>2</v>
      </c>
      <c r="F22" s="163">
        <v>88</v>
      </c>
      <c r="G22" s="194">
        <f>E22+F22</f>
        <v>90</v>
      </c>
      <c r="H22" s="166"/>
      <c r="I22" s="13"/>
      <c r="J22" s="170"/>
      <c r="K22" s="201"/>
      <c r="L22" s="83"/>
      <c r="M22" s="200"/>
      <c r="N22" s="8"/>
      <c r="O22" s="13"/>
      <c r="P22" s="10"/>
      <c r="Q22" s="30"/>
      <c r="R22" s="209"/>
      <c r="S22" s="208">
        <f t="shared" si="4"/>
        <v>0</v>
      </c>
    </row>
    <row r="23" spans="1:19" x14ac:dyDescent="0.3">
      <c r="A23" s="177">
        <v>14</v>
      </c>
      <c r="B23" s="184" t="s">
        <v>75</v>
      </c>
      <c r="C23" s="182" t="s">
        <v>76</v>
      </c>
      <c r="D23" s="31">
        <f t="shared" si="0"/>
        <v>80.5</v>
      </c>
      <c r="E23" s="47"/>
      <c r="F23" s="163"/>
      <c r="G23" s="194"/>
      <c r="H23" s="166"/>
      <c r="I23" s="13"/>
      <c r="J23" s="170"/>
      <c r="K23" s="201">
        <v>2</v>
      </c>
      <c r="L23" s="83">
        <v>54</v>
      </c>
      <c r="M23" s="200">
        <f>K23+L23</f>
        <v>56</v>
      </c>
      <c r="N23" s="8">
        <v>0.5</v>
      </c>
      <c r="O23" s="13">
        <v>24</v>
      </c>
      <c r="P23" s="10">
        <f>N23+O23</f>
        <v>24.5</v>
      </c>
      <c r="Q23" s="30"/>
      <c r="R23" s="209"/>
      <c r="S23" s="208">
        <f t="shared" si="4"/>
        <v>0</v>
      </c>
    </row>
    <row r="24" spans="1:19" x14ac:dyDescent="0.3">
      <c r="A24" s="177">
        <v>15</v>
      </c>
      <c r="B24" s="185" t="s">
        <v>68</v>
      </c>
      <c r="C24" s="186" t="s">
        <v>67</v>
      </c>
      <c r="D24" s="56">
        <f t="shared" si="0"/>
        <v>79</v>
      </c>
      <c r="E24" s="47"/>
      <c r="F24" s="162"/>
      <c r="G24" s="194"/>
      <c r="H24" s="166">
        <v>1</v>
      </c>
      <c r="I24" s="13">
        <v>78</v>
      </c>
      <c r="J24" s="170">
        <f>H24+I24</f>
        <v>79</v>
      </c>
      <c r="K24" s="201"/>
      <c r="L24" s="83"/>
      <c r="M24" s="200"/>
      <c r="N24" s="11"/>
      <c r="O24" s="13"/>
      <c r="P24" s="10"/>
      <c r="Q24" s="30"/>
      <c r="R24" s="209"/>
      <c r="S24" s="208">
        <f t="shared" si="4"/>
        <v>0</v>
      </c>
    </row>
    <row r="25" spans="1:19" x14ac:dyDescent="0.3">
      <c r="A25" s="177">
        <v>16</v>
      </c>
      <c r="B25" s="187" t="s">
        <v>145</v>
      </c>
      <c r="C25" s="180" t="s">
        <v>163</v>
      </c>
      <c r="D25" s="31">
        <f t="shared" si="0"/>
        <v>77</v>
      </c>
      <c r="E25" s="47"/>
      <c r="F25" s="162"/>
      <c r="G25" s="194"/>
      <c r="H25" s="166"/>
      <c r="I25" s="13"/>
      <c r="J25" s="170"/>
      <c r="K25" s="201"/>
      <c r="L25" s="83"/>
      <c r="M25" s="200"/>
      <c r="N25" s="8"/>
      <c r="O25" s="13"/>
      <c r="P25" s="10"/>
      <c r="Q25" s="30">
        <v>8</v>
      </c>
      <c r="R25" s="209">
        <v>69</v>
      </c>
      <c r="S25" s="208">
        <f t="shared" si="4"/>
        <v>77</v>
      </c>
    </row>
    <row r="26" spans="1:19" x14ac:dyDescent="0.3">
      <c r="A26" s="177">
        <v>17</v>
      </c>
      <c r="B26" s="187" t="s">
        <v>138</v>
      </c>
      <c r="C26" s="180" t="s">
        <v>137</v>
      </c>
      <c r="D26" s="31">
        <f t="shared" si="0"/>
        <v>65</v>
      </c>
      <c r="E26" s="47"/>
      <c r="F26" s="162"/>
      <c r="G26" s="194"/>
      <c r="H26" s="166"/>
      <c r="I26" s="13"/>
      <c r="J26" s="170"/>
      <c r="K26" s="201"/>
      <c r="L26" s="83"/>
      <c r="M26" s="200"/>
      <c r="N26" s="8">
        <v>4</v>
      </c>
      <c r="O26" s="13">
        <v>61</v>
      </c>
      <c r="P26" s="10">
        <f>N26+O26</f>
        <v>65</v>
      </c>
      <c r="Q26" s="30"/>
      <c r="R26" s="209"/>
      <c r="S26" s="208">
        <f t="shared" si="4"/>
        <v>0</v>
      </c>
    </row>
    <row r="27" spans="1:19" x14ac:dyDescent="0.3">
      <c r="A27" s="177">
        <v>18</v>
      </c>
      <c r="B27" s="187" t="s">
        <v>97</v>
      </c>
      <c r="C27" s="180" t="s">
        <v>139</v>
      </c>
      <c r="D27" s="56">
        <f t="shared" si="0"/>
        <v>64</v>
      </c>
      <c r="E27" s="47"/>
      <c r="F27" s="162"/>
      <c r="G27" s="194"/>
      <c r="H27" s="166"/>
      <c r="I27" s="13"/>
      <c r="J27" s="170"/>
      <c r="K27" s="201"/>
      <c r="L27" s="83"/>
      <c r="M27" s="200"/>
      <c r="N27" s="8">
        <v>3</v>
      </c>
      <c r="O27" s="13">
        <v>61</v>
      </c>
      <c r="P27" s="10">
        <f>N27+O27</f>
        <v>64</v>
      </c>
      <c r="Q27" s="30">
        <v>0</v>
      </c>
      <c r="R27" s="209">
        <v>0</v>
      </c>
      <c r="S27" s="208">
        <f t="shared" si="4"/>
        <v>0</v>
      </c>
    </row>
    <row r="28" spans="1:19" x14ac:dyDescent="0.3">
      <c r="A28" s="177">
        <v>19</v>
      </c>
      <c r="B28" s="187" t="s">
        <v>36</v>
      </c>
      <c r="C28" s="180" t="s">
        <v>37</v>
      </c>
      <c r="D28" s="31">
        <f t="shared" si="0"/>
        <v>58</v>
      </c>
      <c r="E28" s="47">
        <v>4</v>
      </c>
      <c r="F28" s="162">
        <v>54</v>
      </c>
      <c r="G28" s="194">
        <f>E28+F28</f>
        <v>58</v>
      </c>
      <c r="H28" s="166"/>
      <c r="I28" s="13"/>
      <c r="J28" s="170"/>
      <c r="K28" s="201"/>
      <c r="L28" s="83"/>
      <c r="M28" s="200"/>
      <c r="N28" s="8"/>
      <c r="O28" s="13"/>
      <c r="P28" s="50"/>
      <c r="Q28" s="30"/>
      <c r="R28" s="209"/>
      <c r="S28" s="211">
        <f t="shared" si="4"/>
        <v>0</v>
      </c>
    </row>
    <row r="29" spans="1:19" x14ac:dyDescent="0.3">
      <c r="A29" s="177">
        <v>20</v>
      </c>
      <c r="B29" s="188" t="s">
        <v>78</v>
      </c>
      <c r="C29" s="182" t="s">
        <v>79</v>
      </c>
      <c r="D29" s="31">
        <f t="shared" si="0"/>
        <v>57</v>
      </c>
      <c r="E29" s="47"/>
      <c r="F29" s="162"/>
      <c r="G29" s="194"/>
      <c r="H29" s="166"/>
      <c r="I29" s="13"/>
      <c r="J29" s="170"/>
      <c r="K29" s="201">
        <v>3</v>
      </c>
      <c r="L29" s="83">
        <v>54</v>
      </c>
      <c r="M29" s="200">
        <f>K29+L29</f>
        <v>57</v>
      </c>
      <c r="N29" s="8"/>
      <c r="O29" s="13"/>
      <c r="P29" s="10"/>
      <c r="Q29" s="30"/>
      <c r="R29" s="209"/>
      <c r="S29" s="208">
        <f t="shared" si="4"/>
        <v>0</v>
      </c>
    </row>
    <row r="30" spans="1:19" x14ac:dyDescent="0.3">
      <c r="A30" s="177">
        <v>21</v>
      </c>
      <c r="B30" s="178" t="s">
        <v>32</v>
      </c>
      <c r="C30" s="180" t="s">
        <v>39</v>
      </c>
      <c r="D30" s="56">
        <f t="shared" si="0"/>
        <v>56</v>
      </c>
      <c r="E30" s="47">
        <v>2</v>
      </c>
      <c r="F30" s="162">
        <v>54</v>
      </c>
      <c r="G30" s="194">
        <f>E30+F30</f>
        <v>56</v>
      </c>
      <c r="H30" s="166"/>
      <c r="I30" s="13"/>
      <c r="J30" s="170"/>
      <c r="K30" s="199"/>
      <c r="L30" s="83"/>
      <c r="M30" s="200"/>
      <c r="N30" s="8"/>
      <c r="O30" s="13"/>
      <c r="P30" s="10"/>
      <c r="Q30" s="30"/>
      <c r="R30" s="209"/>
      <c r="S30" s="208">
        <f t="shared" si="4"/>
        <v>0</v>
      </c>
    </row>
    <row r="31" spans="1:19" x14ac:dyDescent="0.3">
      <c r="A31" s="177">
        <v>22</v>
      </c>
      <c r="B31" s="80" t="s">
        <v>64</v>
      </c>
      <c r="C31" s="146" t="s">
        <v>63</v>
      </c>
      <c r="D31" s="31">
        <f t="shared" si="0"/>
        <v>56</v>
      </c>
      <c r="E31" s="47"/>
      <c r="F31" s="162"/>
      <c r="G31" s="194"/>
      <c r="H31" s="166">
        <v>2</v>
      </c>
      <c r="I31" s="13">
        <v>54</v>
      </c>
      <c r="J31" s="170">
        <f>H31+I31</f>
        <v>56</v>
      </c>
      <c r="K31" s="201"/>
      <c r="L31" s="83"/>
      <c r="M31" s="200"/>
      <c r="N31" s="8"/>
      <c r="O31" s="13"/>
      <c r="P31" s="10"/>
      <c r="Q31" s="30"/>
      <c r="R31" s="209"/>
      <c r="S31" s="208">
        <f t="shared" si="4"/>
        <v>0</v>
      </c>
    </row>
    <row r="32" spans="1:19" x14ac:dyDescent="0.3">
      <c r="A32" s="177">
        <v>23</v>
      </c>
      <c r="B32" s="80" t="s">
        <v>66</v>
      </c>
      <c r="C32" s="189" t="s">
        <v>65</v>
      </c>
      <c r="D32" s="31">
        <f t="shared" si="0"/>
        <v>55</v>
      </c>
      <c r="E32" s="47"/>
      <c r="F32" s="163"/>
      <c r="G32" s="194"/>
      <c r="H32" s="166">
        <v>1</v>
      </c>
      <c r="I32" s="13">
        <v>54</v>
      </c>
      <c r="J32" s="170">
        <f>H32+I32</f>
        <v>55</v>
      </c>
      <c r="K32" s="201"/>
      <c r="L32" s="83"/>
      <c r="M32" s="200"/>
      <c r="N32" s="8"/>
      <c r="O32" s="13"/>
      <c r="P32" s="10"/>
      <c r="Q32" s="30"/>
      <c r="R32" s="209"/>
      <c r="S32" s="208">
        <f t="shared" si="4"/>
        <v>0</v>
      </c>
    </row>
    <row r="33" spans="1:19" x14ac:dyDescent="0.3">
      <c r="A33" s="177">
        <v>24</v>
      </c>
      <c r="B33" s="178" t="s">
        <v>73</v>
      </c>
      <c r="C33" s="180" t="s">
        <v>74</v>
      </c>
      <c r="D33" s="31">
        <f t="shared" si="0"/>
        <v>55</v>
      </c>
      <c r="E33" s="47"/>
      <c r="F33" s="162"/>
      <c r="G33" s="194"/>
      <c r="H33" s="166"/>
      <c r="I33" s="13"/>
      <c r="J33" s="170"/>
      <c r="K33" s="201"/>
      <c r="L33" s="83"/>
      <c r="M33" s="200"/>
      <c r="N33" s="8">
        <v>1</v>
      </c>
      <c r="O33" s="13">
        <v>54</v>
      </c>
      <c r="P33" s="10">
        <f>N33+O33</f>
        <v>55</v>
      </c>
      <c r="Q33" s="30"/>
      <c r="R33" s="209"/>
      <c r="S33" s="208">
        <f t="shared" si="4"/>
        <v>0</v>
      </c>
    </row>
    <row r="34" spans="1:19" x14ac:dyDescent="0.3">
      <c r="A34" s="177">
        <v>25</v>
      </c>
      <c r="B34" s="80" t="s">
        <v>70</v>
      </c>
      <c r="C34" s="189" t="s">
        <v>69</v>
      </c>
      <c r="D34" s="31">
        <f t="shared" si="0"/>
        <v>54.5</v>
      </c>
      <c r="E34" s="47"/>
      <c r="F34" s="163"/>
      <c r="G34" s="194"/>
      <c r="H34" s="166">
        <v>0.5</v>
      </c>
      <c r="I34" s="13">
        <v>54</v>
      </c>
      <c r="J34" s="170">
        <f>H34+I34</f>
        <v>54.5</v>
      </c>
      <c r="K34" s="201"/>
      <c r="L34" s="83"/>
      <c r="M34" s="200"/>
      <c r="N34" s="8"/>
      <c r="O34" s="13"/>
      <c r="P34" s="10"/>
      <c r="Q34" s="30"/>
      <c r="R34" s="209"/>
      <c r="S34" s="208">
        <f t="shared" si="4"/>
        <v>0</v>
      </c>
    </row>
    <row r="35" spans="1:19" x14ac:dyDescent="0.3">
      <c r="A35" s="177">
        <v>26</v>
      </c>
      <c r="B35" s="178" t="s">
        <v>133</v>
      </c>
      <c r="C35" s="182" t="s">
        <v>134</v>
      </c>
      <c r="D35" s="31">
        <f t="shared" si="0"/>
        <v>24.5</v>
      </c>
      <c r="E35" s="47"/>
      <c r="F35" s="163"/>
      <c r="G35" s="194"/>
      <c r="H35" s="166"/>
      <c r="I35" s="13"/>
      <c r="J35" s="170"/>
      <c r="K35" s="201"/>
      <c r="L35" s="83"/>
      <c r="M35" s="200"/>
      <c r="N35" s="8">
        <v>0.5</v>
      </c>
      <c r="O35" s="13">
        <v>24</v>
      </c>
      <c r="P35" s="10">
        <f>N35+O35</f>
        <v>24.5</v>
      </c>
      <c r="Q35" s="30"/>
      <c r="R35" s="209"/>
      <c r="S35" s="208">
        <f t="shared" si="4"/>
        <v>0</v>
      </c>
    </row>
    <row r="36" spans="1:19" x14ac:dyDescent="0.3">
      <c r="A36" s="177">
        <v>27</v>
      </c>
      <c r="B36" s="178" t="s">
        <v>164</v>
      </c>
      <c r="C36" s="180" t="s">
        <v>165</v>
      </c>
      <c r="D36" s="31">
        <f t="shared" si="0"/>
        <v>24.5</v>
      </c>
      <c r="E36" s="47"/>
      <c r="F36" s="162"/>
      <c r="G36" s="194"/>
      <c r="H36" s="166"/>
      <c r="I36" s="13"/>
      <c r="J36" s="170"/>
      <c r="K36" s="201"/>
      <c r="L36" s="83"/>
      <c r="M36" s="200"/>
      <c r="N36" s="8"/>
      <c r="O36" s="13"/>
      <c r="P36" s="10"/>
      <c r="Q36" s="30">
        <v>0.5</v>
      </c>
      <c r="R36" s="209">
        <v>24</v>
      </c>
      <c r="S36" s="208">
        <f t="shared" si="4"/>
        <v>24.5</v>
      </c>
    </row>
    <row r="37" spans="1:19" x14ac:dyDescent="0.3">
      <c r="A37" s="177">
        <v>28</v>
      </c>
      <c r="B37" s="190" t="s">
        <v>161</v>
      </c>
      <c r="C37" s="191" t="s">
        <v>162</v>
      </c>
      <c r="D37" s="31">
        <f t="shared" si="0"/>
        <v>0</v>
      </c>
      <c r="E37" s="152"/>
      <c r="F37" s="164"/>
      <c r="G37" s="194"/>
      <c r="H37" s="168"/>
      <c r="I37" s="154"/>
      <c r="J37" s="171"/>
      <c r="K37" s="201"/>
      <c r="L37" s="83"/>
      <c r="M37" s="203"/>
      <c r="N37" s="153"/>
      <c r="O37" s="154"/>
      <c r="P37" s="86"/>
      <c r="Q37" s="212"/>
      <c r="R37" s="213"/>
      <c r="S37" s="208">
        <f t="shared" si="4"/>
        <v>0</v>
      </c>
    </row>
    <row r="38" spans="1:19" x14ac:dyDescent="0.3">
      <c r="A38" s="177">
        <v>29</v>
      </c>
      <c r="B38" s="158" t="s">
        <v>28</v>
      </c>
      <c r="C38" s="191" t="s">
        <v>43</v>
      </c>
      <c r="D38" s="31">
        <f t="shared" si="0"/>
        <v>0</v>
      </c>
      <c r="E38" s="152"/>
      <c r="F38" s="164"/>
      <c r="G38" s="194"/>
      <c r="H38" s="168"/>
      <c r="I38" s="154"/>
      <c r="J38" s="171"/>
      <c r="K38" s="201"/>
      <c r="L38" s="83"/>
      <c r="M38" s="203"/>
      <c r="N38" s="153"/>
      <c r="O38" s="154"/>
      <c r="P38" s="86"/>
      <c r="Q38" s="212"/>
      <c r="R38" s="213"/>
      <c r="S38" s="208">
        <f t="shared" si="4"/>
        <v>0</v>
      </c>
    </row>
    <row r="39" spans="1:19" x14ac:dyDescent="0.3">
      <c r="A39" s="177">
        <v>30</v>
      </c>
      <c r="B39" s="190" t="s">
        <v>31</v>
      </c>
      <c r="C39" s="191" t="s">
        <v>44</v>
      </c>
      <c r="D39" s="31">
        <f t="shared" si="0"/>
        <v>0</v>
      </c>
      <c r="E39" s="152"/>
      <c r="F39" s="164"/>
      <c r="G39" s="194"/>
      <c r="H39" s="168"/>
      <c r="I39" s="154"/>
      <c r="J39" s="171"/>
      <c r="K39" s="201"/>
      <c r="L39" s="83"/>
      <c r="M39" s="203"/>
      <c r="N39" s="153"/>
      <c r="O39" s="154"/>
      <c r="P39" s="86"/>
      <c r="Q39" s="212"/>
      <c r="R39" s="213"/>
      <c r="S39" s="208">
        <f t="shared" si="4"/>
        <v>0</v>
      </c>
    </row>
    <row r="40" spans="1:19" ht="15" thickBot="1" x14ac:dyDescent="0.35">
      <c r="A40" s="244">
        <v>31</v>
      </c>
      <c r="B40" s="192" t="s">
        <v>141</v>
      </c>
      <c r="C40" s="191" t="s">
        <v>140</v>
      </c>
      <c r="D40" s="155">
        <f t="shared" si="0"/>
        <v>0</v>
      </c>
      <c r="E40" s="152"/>
      <c r="F40" s="164"/>
      <c r="G40" s="195"/>
      <c r="H40" s="168"/>
      <c r="I40" s="154"/>
      <c r="J40" s="171"/>
      <c r="K40" s="204"/>
      <c r="L40" s="205"/>
      <c r="M40" s="203"/>
      <c r="N40" s="153">
        <v>0</v>
      </c>
      <c r="O40" s="154">
        <v>0</v>
      </c>
      <c r="P40" s="86">
        <f>N40+O40</f>
        <v>0</v>
      </c>
      <c r="Q40" s="212"/>
      <c r="R40" s="213"/>
      <c r="S40" s="214">
        <f t="shared" si="4"/>
        <v>0</v>
      </c>
    </row>
  </sheetData>
  <sortState ref="B10:M31">
    <sortCondition descending="1" ref="D10:D31"/>
  </sortState>
  <mergeCells count="12">
    <mergeCell ref="Q7:S7"/>
    <mergeCell ref="N7:P7"/>
    <mergeCell ref="F2:O3"/>
    <mergeCell ref="F4:O5"/>
    <mergeCell ref="E7:G7"/>
    <mergeCell ref="H7:J7"/>
    <mergeCell ref="K7:M7"/>
    <mergeCell ref="E8:G8"/>
    <mergeCell ref="H8:J8"/>
    <mergeCell ref="K8:M8"/>
    <mergeCell ref="Q8:S8"/>
    <mergeCell ref="N8:P8"/>
  </mergeCells>
  <pageMargins left="1.1023622047244095" right="0.70866141732283472" top="0.74803149606299213" bottom="0.74803149606299213" header="0.31496062992125984" footer="0.31496062992125984"/>
  <pageSetup paperSize="9" scale="65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P54"/>
  <sheetViews>
    <sheetView zoomScale="110" zoomScaleNormal="110" workbookViewId="0">
      <selection activeCell="S12" sqref="S12"/>
    </sheetView>
  </sheetViews>
  <sheetFormatPr defaultColWidth="8.88671875" defaultRowHeight="14.4" x14ac:dyDescent="0.3"/>
  <cols>
    <col min="1" max="1" width="5.33203125" customWidth="1"/>
    <col min="2" max="2" width="7.88671875" style="20" customWidth="1"/>
    <col min="3" max="3" width="25.6640625" style="19" customWidth="1"/>
    <col min="5" max="10" width="8.88671875" style="20" customWidth="1"/>
    <col min="11" max="13" width="8.88671875" style="20"/>
    <col min="14" max="16" width="8.88671875" style="20" hidden="1" customWidth="1"/>
  </cols>
  <sheetData>
    <row r="2" spans="1:16" ht="15" customHeight="1" x14ac:dyDescent="0.4">
      <c r="E2" s="264" t="s">
        <v>9</v>
      </c>
      <c r="F2" s="264"/>
      <c r="G2" s="264"/>
      <c r="H2" s="264"/>
      <c r="I2" s="264"/>
      <c r="J2" s="264"/>
      <c r="K2" s="264"/>
      <c r="L2" s="106"/>
      <c r="M2" s="106"/>
    </row>
    <row r="3" spans="1:16" ht="15" customHeight="1" x14ac:dyDescent="0.4">
      <c r="E3" s="264"/>
      <c r="F3" s="264"/>
      <c r="G3" s="264"/>
      <c r="H3" s="264"/>
      <c r="I3" s="264"/>
      <c r="J3" s="264"/>
      <c r="K3" s="264"/>
      <c r="L3" s="106"/>
      <c r="M3" s="106"/>
      <c r="O3" s="20" t="s">
        <v>8</v>
      </c>
    </row>
    <row r="4" spans="1:16" ht="15" customHeight="1" x14ac:dyDescent="0.4">
      <c r="E4" s="264" t="s">
        <v>126</v>
      </c>
      <c r="F4" s="264"/>
      <c r="G4" s="264"/>
      <c r="H4" s="264"/>
      <c r="I4" s="264"/>
      <c r="J4" s="264"/>
      <c r="K4" s="106"/>
      <c r="L4" s="106"/>
      <c r="M4" s="106"/>
    </row>
    <row r="5" spans="1:16" ht="15" customHeight="1" thickBot="1" x14ac:dyDescent="0.45">
      <c r="E5" s="265"/>
      <c r="F5" s="265"/>
      <c r="G5" s="265"/>
      <c r="H5" s="265"/>
      <c r="I5" s="265"/>
      <c r="J5" s="265"/>
      <c r="K5" s="106"/>
      <c r="L5" s="106"/>
      <c r="M5" s="106"/>
    </row>
    <row r="6" spans="1:16" ht="15" customHeight="1" thickBot="1" x14ac:dyDescent="0.35">
      <c r="A6" s="258"/>
      <c r="B6" s="259"/>
      <c r="C6" s="259"/>
      <c r="D6" s="260"/>
      <c r="E6" s="246" t="s">
        <v>23</v>
      </c>
      <c r="F6" s="247"/>
      <c r="G6" s="248"/>
      <c r="H6" s="252" t="s">
        <v>24</v>
      </c>
      <c r="I6" s="253"/>
      <c r="J6" s="254"/>
      <c r="K6" s="252" t="s">
        <v>25</v>
      </c>
      <c r="L6" s="253"/>
      <c r="M6" s="254"/>
      <c r="N6" s="252" t="s">
        <v>26</v>
      </c>
      <c r="O6" s="253"/>
      <c r="P6" s="254"/>
    </row>
    <row r="7" spans="1:16" ht="15.75" customHeight="1" thickBot="1" x14ac:dyDescent="0.35">
      <c r="A7" s="261"/>
      <c r="B7" s="262"/>
      <c r="C7" s="262"/>
      <c r="D7" s="263"/>
      <c r="E7" s="255" t="s">
        <v>15</v>
      </c>
      <c r="F7" s="256"/>
      <c r="G7" s="257"/>
      <c r="H7" s="266" t="s">
        <v>124</v>
      </c>
      <c r="I7" s="267"/>
      <c r="J7" s="268"/>
      <c r="K7" s="255" t="s">
        <v>19</v>
      </c>
      <c r="L7" s="256"/>
      <c r="M7" s="257"/>
      <c r="N7" s="255" t="s">
        <v>131</v>
      </c>
      <c r="O7" s="256"/>
      <c r="P7" s="257"/>
    </row>
    <row r="8" spans="1:16" ht="15" thickBot="1" x14ac:dyDescent="0.35">
      <c r="A8" s="55"/>
      <c r="B8" s="22" t="s">
        <v>0</v>
      </c>
      <c r="C8" s="42" t="s">
        <v>1</v>
      </c>
      <c r="D8" s="23" t="s">
        <v>2</v>
      </c>
      <c r="E8" s="1" t="s">
        <v>3</v>
      </c>
      <c r="F8" s="2" t="s">
        <v>4</v>
      </c>
      <c r="G8" s="3" t="s">
        <v>5</v>
      </c>
      <c r="H8" s="4" t="s">
        <v>3</v>
      </c>
      <c r="I8" s="5" t="s">
        <v>4</v>
      </c>
      <c r="J8" s="6" t="s">
        <v>5</v>
      </c>
      <c r="K8" s="1" t="s">
        <v>3</v>
      </c>
      <c r="L8" s="2" t="s">
        <v>4</v>
      </c>
      <c r="M8" s="3" t="s">
        <v>5</v>
      </c>
      <c r="N8" s="4" t="s">
        <v>3</v>
      </c>
      <c r="O8" s="5" t="s">
        <v>4</v>
      </c>
      <c r="P8" s="6" t="s">
        <v>5</v>
      </c>
    </row>
    <row r="9" spans="1:16" x14ac:dyDescent="0.3">
      <c r="A9" s="126">
        <v>1</v>
      </c>
      <c r="B9" s="107" t="s">
        <v>73</v>
      </c>
      <c r="C9" s="147" t="s">
        <v>92</v>
      </c>
      <c r="D9" s="52">
        <f t="shared" ref="D9:D54" si="0">G9+J9+M9+P9</f>
        <v>193</v>
      </c>
      <c r="E9" s="98">
        <v>4</v>
      </c>
      <c r="F9" s="110">
        <v>78</v>
      </c>
      <c r="G9" s="36">
        <f>E9+F9</f>
        <v>82</v>
      </c>
      <c r="H9" s="98">
        <v>2</v>
      </c>
      <c r="I9" s="99">
        <v>54</v>
      </c>
      <c r="J9" s="38">
        <f>H9+I9</f>
        <v>56</v>
      </c>
      <c r="K9" s="90">
        <v>1</v>
      </c>
      <c r="L9" s="75">
        <v>54</v>
      </c>
      <c r="M9" s="36">
        <f>SUM(K9:L9)</f>
        <v>55</v>
      </c>
      <c r="N9" s="90"/>
      <c r="O9" s="75"/>
      <c r="P9" s="38">
        <f t="shared" ref="P9:P54" si="1">N9+O9</f>
        <v>0</v>
      </c>
    </row>
    <row r="10" spans="1:16" x14ac:dyDescent="0.3">
      <c r="A10" s="126">
        <v>2</v>
      </c>
      <c r="B10" s="107" t="s">
        <v>49</v>
      </c>
      <c r="C10" s="148" t="s">
        <v>50</v>
      </c>
      <c r="D10" s="53">
        <f t="shared" si="0"/>
        <v>152</v>
      </c>
      <c r="E10" s="89">
        <v>4</v>
      </c>
      <c r="F10" s="95">
        <v>88</v>
      </c>
      <c r="G10" s="7">
        <f>E10+F10</f>
        <v>92</v>
      </c>
      <c r="H10" s="91"/>
      <c r="I10" s="76"/>
      <c r="J10" s="10"/>
      <c r="K10" s="91">
        <v>6</v>
      </c>
      <c r="L10" s="77">
        <v>54</v>
      </c>
      <c r="M10" s="7">
        <f>SUM(K10:L10)</f>
        <v>60</v>
      </c>
      <c r="N10" s="96"/>
      <c r="O10" s="76"/>
      <c r="P10" s="10">
        <f t="shared" si="1"/>
        <v>0</v>
      </c>
    </row>
    <row r="11" spans="1:16" x14ac:dyDescent="0.3">
      <c r="A11" s="126">
        <v>3</v>
      </c>
      <c r="B11" s="107" t="s">
        <v>34</v>
      </c>
      <c r="C11" s="148" t="s">
        <v>35</v>
      </c>
      <c r="D11" s="53">
        <f t="shared" si="0"/>
        <v>133</v>
      </c>
      <c r="E11" s="89">
        <v>8</v>
      </c>
      <c r="F11" s="95">
        <v>61</v>
      </c>
      <c r="G11" s="7">
        <f>E11+F11</f>
        <v>69</v>
      </c>
      <c r="H11" s="91"/>
      <c r="I11" s="77"/>
      <c r="J11" s="10"/>
      <c r="K11" s="91">
        <v>10</v>
      </c>
      <c r="L11" s="77">
        <v>54</v>
      </c>
      <c r="M11" s="7">
        <f>SUM(K11:L11)</f>
        <v>64</v>
      </c>
      <c r="N11" s="96"/>
      <c r="O11" s="87"/>
      <c r="P11" s="10">
        <f t="shared" si="1"/>
        <v>0</v>
      </c>
    </row>
    <row r="12" spans="1:16" x14ac:dyDescent="0.3">
      <c r="A12" s="126">
        <v>4</v>
      </c>
      <c r="B12" s="107" t="s">
        <v>97</v>
      </c>
      <c r="C12" s="148" t="s">
        <v>98</v>
      </c>
      <c r="D12" s="53">
        <f t="shared" si="0"/>
        <v>122</v>
      </c>
      <c r="E12" s="100"/>
      <c r="F12" s="103"/>
      <c r="G12" s="7"/>
      <c r="H12" s="100">
        <v>4</v>
      </c>
      <c r="I12" s="101">
        <v>54</v>
      </c>
      <c r="J12" s="10">
        <f>H12+I12</f>
        <v>58</v>
      </c>
      <c r="K12" s="118">
        <v>3</v>
      </c>
      <c r="L12" s="101">
        <v>61</v>
      </c>
      <c r="M12" s="7">
        <f>SUM(K12:L12)</f>
        <v>64</v>
      </c>
      <c r="N12" s="91"/>
      <c r="O12" s="78"/>
      <c r="P12" s="10">
        <f t="shared" si="1"/>
        <v>0</v>
      </c>
    </row>
    <row r="13" spans="1:16" x14ac:dyDescent="0.3">
      <c r="A13" s="126">
        <v>5</v>
      </c>
      <c r="B13" s="107" t="s">
        <v>80</v>
      </c>
      <c r="C13" s="148" t="s">
        <v>81</v>
      </c>
      <c r="D13" s="53">
        <f t="shared" si="0"/>
        <v>103</v>
      </c>
      <c r="E13" s="100"/>
      <c r="F13" s="103"/>
      <c r="G13" s="7"/>
      <c r="H13" s="100">
        <v>3</v>
      </c>
      <c r="I13" s="101">
        <v>100</v>
      </c>
      <c r="J13" s="10">
        <f>H13+I13</f>
        <v>103</v>
      </c>
      <c r="K13" s="92"/>
      <c r="L13" s="78"/>
      <c r="M13" s="7"/>
      <c r="N13" s="91"/>
      <c r="O13" s="78"/>
      <c r="P13" s="10">
        <f t="shared" si="1"/>
        <v>0</v>
      </c>
    </row>
    <row r="14" spans="1:16" x14ac:dyDescent="0.3">
      <c r="A14" s="126">
        <v>6</v>
      </c>
      <c r="B14" s="107" t="s">
        <v>142</v>
      </c>
      <c r="C14" s="149" t="s">
        <v>147</v>
      </c>
      <c r="D14" s="53">
        <f t="shared" si="0"/>
        <v>101</v>
      </c>
      <c r="E14" s="89"/>
      <c r="F14" s="95"/>
      <c r="G14" s="7"/>
      <c r="H14" s="91"/>
      <c r="I14" s="78"/>
      <c r="J14" s="10"/>
      <c r="K14" s="118">
        <v>1</v>
      </c>
      <c r="L14" s="101">
        <v>100</v>
      </c>
      <c r="M14" s="7">
        <f>SUM(K14:L14)</f>
        <v>101</v>
      </c>
      <c r="N14" s="91"/>
      <c r="O14" s="78"/>
      <c r="P14" s="10">
        <f t="shared" si="1"/>
        <v>0</v>
      </c>
    </row>
    <row r="15" spans="1:16" x14ac:dyDescent="0.3">
      <c r="A15" s="126">
        <v>7</v>
      </c>
      <c r="B15" s="107" t="s">
        <v>82</v>
      </c>
      <c r="C15" s="148" t="s">
        <v>83</v>
      </c>
      <c r="D15" s="53">
        <f t="shared" si="0"/>
        <v>98</v>
      </c>
      <c r="E15" s="100"/>
      <c r="F15" s="103"/>
      <c r="G15" s="7"/>
      <c r="H15" s="100">
        <v>10</v>
      </c>
      <c r="I15" s="101">
        <v>88</v>
      </c>
      <c r="J15" s="10">
        <f>H15+I15</f>
        <v>98</v>
      </c>
      <c r="K15" s="92"/>
      <c r="L15" s="78"/>
      <c r="M15" s="51"/>
      <c r="N15" s="91"/>
      <c r="O15" s="78"/>
      <c r="P15" s="10">
        <f t="shared" si="1"/>
        <v>0</v>
      </c>
    </row>
    <row r="16" spans="1:16" x14ac:dyDescent="0.3">
      <c r="A16" s="126">
        <v>8</v>
      </c>
      <c r="B16" s="107" t="s">
        <v>145</v>
      </c>
      <c r="C16" s="148" t="s">
        <v>144</v>
      </c>
      <c r="D16" s="53">
        <f t="shared" si="0"/>
        <v>92</v>
      </c>
      <c r="E16" s="89"/>
      <c r="F16" s="95"/>
      <c r="G16" s="7"/>
      <c r="H16" s="91"/>
      <c r="I16" s="78"/>
      <c r="J16" s="50"/>
      <c r="K16" s="118">
        <v>4</v>
      </c>
      <c r="L16" s="101">
        <v>88</v>
      </c>
      <c r="M16" s="7">
        <f>SUM(K16:L16)</f>
        <v>92</v>
      </c>
      <c r="N16" s="91"/>
      <c r="O16" s="78"/>
      <c r="P16" s="50">
        <f t="shared" si="1"/>
        <v>0</v>
      </c>
    </row>
    <row r="17" spans="1:16" x14ac:dyDescent="0.3">
      <c r="A17" s="126">
        <v>9</v>
      </c>
      <c r="B17" s="107" t="s">
        <v>30</v>
      </c>
      <c r="C17" s="148" t="s">
        <v>42</v>
      </c>
      <c r="D17" s="53">
        <f t="shared" si="0"/>
        <v>88.5</v>
      </c>
      <c r="E17" s="89">
        <v>3</v>
      </c>
      <c r="F17" s="95">
        <v>61</v>
      </c>
      <c r="G17" s="51">
        <f>E17+F17</f>
        <v>64</v>
      </c>
      <c r="H17" s="96"/>
      <c r="I17" s="78"/>
      <c r="J17" s="10"/>
      <c r="K17" s="92">
        <v>0.5</v>
      </c>
      <c r="L17" s="78">
        <v>24</v>
      </c>
      <c r="M17" s="7">
        <f>SUM(K17:L17)</f>
        <v>24.5</v>
      </c>
      <c r="N17" s="91"/>
      <c r="O17" s="78"/>
      <c r="P17" s="10">
        <f t="shared" si="1"/>
        <v>0</v>
      </c>
    </row>
    <row r="18" spans="1:16" x14ac:dyDescent="0.3">
      <c r="A18" s="126">
        <v>10</v>
      </c>
      <c r="B18" s="107" t="s">
        <v>84</v>
      </c>
      <c r="C18" s="148" t="s">
        <v>85</v>
      </c>
      <c r="D18" s="53">
        <f t="shared" si="0"/>
        <v>82</v>
      </c>
      <c r="E18" s="111"/>
      <c r="F18" s="112"/>
      <c r="G18" s="7"/>
      <c r="H18" s="100">
        <v>4</v>
      </c>
      <c r="I18" s="101">
        <v>78</v>
      </c>
      <c r="J18" s="10">
        <f>H18+I18</f>
        <v>82</v>
      </c>
      <c r="K18" s="93"/>
      <c r="L18" s="78"/>
      <c r="M18" s="7"/>
      <c r="N18" s="91"/>
      <c r="O18" s="78"/>
      <c r="P18" s="10">
        <f t="shared" si="1"/>
        <v>0</v>
      </c>
    </row>
    <row r="19" spans="1:16" x14ac:dyDescent="0.3">
      <c r="A19" s="126">
        <v>11</v>
      </c>
      <c r="B19" s="107" t="s">
        <v>75</v>
      </c>
      <c r="C19" s="148" t="s">
        <v>76</v>
      </c>
      <c r="D19" s="53">
        <f t="shared" si="0"/>
        <v>81.5</v>
      </c>
      <c r="E19" s="89">
        <v>3</v>
      </c>
      <c r="F19" s="95">
        <v>54</v>
      </c>
      <c r="G19" s="7">
        <f>E19+F19</f>
        <v>57</v>
      </c>
      <c r="H19" s="91"/>
      <c r="I19" s="78"/>
      <c r="J19" s="10"/>
      <c r="K19" s="118">
        <v>0.5</v>
      </c>
      <c r="L19" s="101">
        <v>24</v>
      </c>
      <c r="M19" s="7">
        <f>SUM(K19:L19)</f>
        <v>24.5</v>
      </c>
      <c r="N19" s="91"/>
      <c r="O19" s="78"/>
      <c r="P19" s="10">
        <f t="shared" si="1"/>
        <v>0</v>
      </c>
    </row>
    <row r="20" spans="1:16" x14ac:dyDescent="0.3">
      <c r="A20" s="126">
        <v>12</v>
      </c>
      <c r="B20" s="107" t="s">
        <v>71</v>
      </c>
      <c r="C20" s="148" t="s">
        <v>72</v>
      </c>
      <c r="D20" s="53">
        <f t="shared" si="0"/>
        <v>81</v>
      </c>
      <c r="E20" s="89">
        <v>12</v>
      </c>
      <c r="F20" s="95">
        <v>69</v>
      </c>
      <c r="G20" s="7">
        <f>E20+F20</f>
        <v>81</v>
      </c>
      <c r="H20" s="96"/>
      <c r="I20" s="79"/>
      <c r="J20" s="10"/>
      <c r="K20" s="93"/>
      <c r="L20" s="78"/>
      <c r="M20" s="7"/>
      <c r="N20" s="91"/>
      <c r="O20" s="78"/>
      <c r="P20" s="10">
        <f t="shared" si="1"/>
        <v>0</v>
      </c>
    </row>
    <row r="21" spans="1:16" x14ac:dyDescent="0.3">
      <c r="A21" s="126">
        <v>13</v>
      </c>
      <c r="B21" s="107" t="s">
        <v>86</v>
      </c>
      <c r="C21" s="148" t="s">
        <v>87</v>
      </c>
      <c r="D21" s="53">
        <f t="shared" si="0"/>
        <v>81</v>
      </c>
      <c r="E21" s="100"/>
      <c r="F21" s="103"/>
      <c r="G21" s="7"/>
      <c r="H21" s="100">
        <v>12</v>
      </c>
      <c r="I21" s="101">
        <v>69</v>
      </c>
      <c r="J21" s="10">
        <f>H21+I21</f>
        <v>81</v>
      </c>
      <c r="K21" s="92"/>
      <c r="L21" s="78"/>
      <c r="M21" s="7"/>
      <c r="N21" s="91"/>
      <c r="O21" s="78"/>
      <c r="P21" s="10">
        <f t="shared" si="1"/>
        <v>0</v>
      </c>
    </row>
    <row r="22" spans="1:16" x14ac:dyDescent="0.3">
      <c r="A22" s="126">
        <v>14</v>
      </c>
      <c r="B22" s="107" t="s">
        <v>47</v>
      </c>
      <c r="C22" s="150" t="s">
        <v>48</v>
      </c>
      <c r="D22" s="84">
        <f t="shared" si="0"/>
        <v>81</v>
      </c>
      <c r="E22" s="124"/>
      <c r="F22" s="125"/>
      <c r="G22" s="85"/>
      <c r="H22" s="94"/>
      <c r="I22" s="88"/>
      <c r="J22" s="86"/>
      <c r="K22" s="102">
        <v>12</v>
      </c>
      <c r="L22" s="113">
        <v>69</v>
      </c>
      <c r="M22" s="85">
        <f>SUM(K22:L22)</f>
        <v>81</v>
      </c>
      <c r="N22" s="94"/>
      <c r="O22" s="88"/>
      <c r="P22" s="86">
        <f t="shared" si="1"/>
        <v>0</v>
      </c>
    </row>
    <row r="23" spans="1:16" x14ac:dyDescent="0.3">
      <c r="A23" s="126">
        <v>15</v>
      </c>
      <c r="B23" s="107" t="s">
        <v>27</v>
      </c>
      <c r="C23" s="148" t="s">
        <v>38</v>
      </c>
      <c r="D23" s="53">
        <f t="shared" si="0"/>
        <v>80.5</v>
      </c>
      <c r="E23" s="89">
        <v>2</v>
      </c>
      <c r="F23" s="95">
        <v>54</v>
      </c>
      <c r="G23" s="7">
        <f>E23+F23</f>
        <v>56</v>
      </c>
      <c r="H23" s="91"/>
      <c r="I23" s="97"/>
      <c r="J23" s="10"/>
      <c r="K23" s="100">
        <v>0.5</v>
      </c>
      <c r="L23" s="103">
        <v>24</v>
      </c>
      <c r="M23" s="7">
        <f>SUM(K23:L23)</f>
        <v>24.5</v>
      </c>
      <c r="N23" s="100"/>
      <c r="O23" s="103"/>
      <c r="P23" s="10">
        <f t="shared" si="1"/>
        <v>0</v>
      </c>
    </row>
    <row r="24" spans="1:16" x14ac:dyDescent="0.3">
      <c r="A24" s="126">
        <v>16</v>
      </c>
      <c r="B24" s="107" t="s">
        <v>55</v>
      </c>
      <c r="C24" s="148" t="s">
        <v>56</v>
      </c>
      <c r="D24" s="53">
        <f t="shared" si="0"/>
        <v>80</v>
      </c>
      <c r="E24" s="89"/>
      <c r="F24" s="95"/>
      <c r="G24" s="7"/>
      <c r="H24" s="91"/>
      <c r="I24" s="97"/>
      <c r="J24" s="10"/>
      <c r="K24" s="100">
        <v>2</v>
      </c>
      <c r="L24" s="103">
        <v>78</v>
      </c>
      <c r="M24" s="7">
        <f>SUM(K24:L24)</f>
        <v>80</v>
      </c>
      <c r="N24" s="100"/>
      <c r="O24" s="103"/>
      <c r="P24" s="10">
        <f t="shared" si="1"/>
        <v>0</v>
      </c>
    </row>
    <row r="25" spans="1:16" x14ac:dyDescent="0.3">
      <c r="A25" s="126">
        <v>17</v>
      </c>
      <c r="B25" s="107" t="s">
        <v>138</v>
      </c>
      <c r="C25" s="148" t="s">
        <v>137</v>
      </c>
      <c r="D25" s="53">
        <f t="shared" si="0"/>
        <v>65</v>
      </c>
      <c r="E25" s="89"/>
      <c r="F25" s="95"/>
      <c r="G25" s="7"/>
      <c r="H25" s="91"/>
      <c r="I25" s="97"/>
      <c r="J25" s="10"/>
      <c r="K25" s="100">
        <v>4</v>
      </c>
      <c r="L25" s="103">
        <v>61</v>
      </c>
      <c r="M25" s="7">
        <f>SUM(K25:L25)</f>
        <v>65</v>
      </c>
      <c r="N25" s="100"/>
      <c r="O25" s="103"/>
      <c r="P25" s="10">
        <f t="shared" si="1"/>
        <v>0</v>
      </c>
    </row>
    <row r="26" spans="1:16" x14ac:dyDescent="0.3">
      <c r="A26" s="126">
        <v>18</v>
      </c>
      <c r="B26" s="107" t="s">
        <v>88</v>
      </c>
      <c r="C26" s="148" t="s">
        <v>89</v>
      </c>
      <c r="D26" s="53">
        <f t="shared" si="0"/>
        <v>64</v>
      </c>
      <c r="E26" s="100"/>
      <c r="F26" s="103"/>
      <c r="G26" s="7"/>
      <c r="H26" s="100">
        <v>3</v>
      </c>
      <c r="I26" s="103">
        <v>61</v>
      </c>
      <c r="J26" s="10">
        <f>H26+I26</f>
        <v>64</v>
      </c>
      <c r="K26" s="91"/>
      <c r="L26" s="97"/>
      <c r="M26" s="7"/>
      <c r="N26" s="100"/>
      <c r="O26" s="103"/>
      <c r="P26" s="10">
        <f t="shared" si="1"/>
        <v>0</v>
      </c>
    </row>
    <row r="27" spans="1:16" x14ac:dyDescent="0.3">
      <c r="A27" s="126">
        <v>19</v>
      </c>
      <c r="B27" s="107" t="s">
        <v>95</v>
      </c>
      <c r="C27" s="148" t="s">
        <v>96</v>
      </c>
      <c r="D27" s="53">
        <f t="shared" si="0"/>
        <v>62</v>
      </c>
      <c r="E27" s="100"/>
      <c r="F27" s="103"/>
      <c r="G27" s="7"/>
      <c r="H27" s="100">
        <v>8</v>
      </c>
      <c r="I27" s="103">
        <v>54</v>
      </c>
      <c r="J27" s="10">
        <f>H27+I27</f>
        <v>62</v>
      </c>
      <c r="K27" s="91"/>
      <c r="L27" s="97"/>
      <c r="M27" s="7"/>
      <c r="N27" s="100"/>
      <c r="O27" s="103"/>
      <c r="P27" s="10">
        <f t="shared" si="1"/>
        <v>0</v>
      </c>
    </row>
    <row r="28" spans="1:16" x14ac:dyDescent="0.3">
      <c r="A28" s="126">
        <v>20</v>
      </c>
      <c r="B28" s="107" t="s">
        <v>90</v>
      </c>
      <c r="C28" s="148" t="s">
        <v>91</v>
      </c>
      <c r="D28" s="53">
        <f t="shared" si="0"/>
        <v>62</v>
      </c>
      <c r="E28" s="100"/>
      <c r="F28" s="103"/>
      <c r="G28" s="7"/>
      <c r="H28" s="100">
        <v>1</v>
      </c>
      <c r="I28" s="103">
        <v>61</v>
      </c>
      <c r="J28" s="10">
        <f>H28+I28</f>
        <v>62</v>
      </c>
      <c r="K28" s="91"/>
      <c r="L28" s="97"/>
      <c r="M28" s="7"/>
      <c r="N28" s="100"/>
      <c r="O28" s="103"/>
      <c r="P28" s="10">
        <f t="shared" si="1"/>
        <v>0</v>
      </c>
    </row>
    <row r="29" spans="1:16" x14ac:dyDescent="0.3">
      <c r="A29" s="126">
        <v>21</v>
      </c>
      <c r="B29" s="107" t="s">
        <v>93</v>
      </c>
      <c r="C29" s="148" t="s">
        <v>94</v>
      </c>
      <c r="D29" s="53">
        <f t="shared" si="0"/>
        <v>62</v>
      </c>
      <c r="E29" s="100"/>
      <c r="F29" s="103"/>
      <c r="G29" s="7"/>
      <c r="H29" s="100">
        <v>1</v>
      </c>
      <c r="I29" s="103">
        <v>61</v>
      </c>
      <c r="J29" s="10">
        <f>H29+I29</f>
        <v>62</v>
      </c>
      <c r="K29" s="119"/>
      <c r="L29" s="120"/>
      <c r="M29" s="7"/>
      <c r="N29" s="100"/>
      <c r="O29" s="103"/>
      <c r="P29" s="10">
        <f t="shared" si="1"/>
        <v>0</v>
      </c>
    </row>
    <row r="30" spans="1:16" x14ac:dyDescent="0.3">
      <c r="A30" s="126">
        <v>22</v>
      </c>
      <c r="B30" s="107" t="s">
        <v>132</v>
      </c>
      <c r="C30" s="148" t="s">
        <v>61</v>
      </c>
      <c r="D30" s="53">
        <f t="shared" si="0"/>
        <v>62</v>
      </c>
      <c r="E30" s="89"/>
      <c r="F30" s="95"/>
      <c r="G30" s="7"/>
      <c r="H30" s="91"/>
      <c r="I30" s="97"/>
      <c r="J30" s="10"/>
      <c r="K30" s="100">
        <v>1</v>
      </c>
      <c r="L30" s="103">
        <v>61</v>
      </c>
      <c r="M30" s="7">
        <f>SUM(K30:L30)</f>
        <v>62</v>
      </c>
      <c r="N30" s="100"/>
      <c r="O30" s="103"/>
      <c r="P30" s="10">
        <f t="shared" si="1"/>
        <v>0</v>
      </c>
    </row>
    <row r="31" spans="1:16" x14ac:dyDescent="0.3">
      <c r="A31" s="126">
        <v>23</v>
      </c>
      <c r="B31" s="107" t="s">
        <v>29</v>
      </c>
      <c r="C31" s="148" t="s">
        <v>33</v>
      </c>
      <c r="D31" s="53">
        <f t="shared" si="0"/>
        <v>62</v>
      </c>
      <c r="E31" s="89">
        <v>0</v>
      </c>
      <c r="F31" s="95">
        <v>0</v>
      </c>
      <c r="G31" s="7">
        <f>E31+F31</f>
        <v>0</v>
      </c>
      <c r="H31" s="91"/>
      <c r="I31" s="97"/>
      <c r="J31" s="10"/>
      <c r="K31" s="100">
        <v>8</v>
      </c>
      <c r="L31" s="103">
        <v>54</v>
      </c>
      <c r="M31" s="7">
        <f>SUM(K31:L31)</f>
        <v>62</v>
      </c>
      <c r="N31" s="100"/>
      <c r="O31" s="103"/>
      <c r="P31" s="10">
        <f t="shared" si="1"/>
        <v>0</v>
      </c>
    </row>
    <row r="32" spans="1:16" x14ac:dyDescent="0.3">
      <c r="A32" s="126">
        <v>24</v>
      </c>
      <c r="B32" s="107" t="s">
        <v>102</v>
      </c>
      <c r="C32" s="148" t="s">
        <v>103</v>
      </c>
      <c r="D32" s="53">
        <f t="shared" si="0"/>
        <v>60</v>
      </c>
      <c r="E32" s="100"/>
      <c r="F32" s="103"/>
      <c r="G32" s="7"/>
      <c r="H32" s="100">
        <v>6</v>
      </c>
      <c r="I32" s="103">
        <v>54</v>
      </c>
      <c r="J32" s="10">
        <f>H32+I32</f>
        <v>60</v>
      </c>
      <c r="K32" s="91"/>
      <c r="L32" s="97"/>
      <c r="M32" s="7"/>
      <c r="N32" s="100"/>
      <c r="O32" s="103"/>
      <c r="P32" s="10">
        <f t="shared" si="1"/>
        <v>0</v>
      </c>
    </row>
    <row r="33" spans="1:16" x14ac:dyDescent="0.3">
      <c r="A33" s="126">
        <v>25</v>
      </c>
      <c r="B33" s="107" t="s">
        <v>53</v>
      </c>
      <c r="C33" s="148" t="s">
        <v>54</v>
      </c>
      <c r="D33" s="53">
        <f t="shared" si="0"/>
        <v>57</v>
      </c>
      <c r="E33" s="89"/>
      <c r="F33" s="95"/>
      <c r="G33" s="7"/>
      <c r="H33" s="91"/>
      <c r="I33" s="97"/>
      <c r="J33" s="10"/>
      <c r="K33" s="100">
        <v>3</v>
      </c>
      <c r="L33" s="103">
        <v>54</v>
      </c>
      <c r="M33" s="7">
        <f>SUM(K33:L33)</f>
        <v>57</v>
      </c>
      <c r="N33" s="100"/>
      <c r="O33" s="103"/>
      <c r="P33" s="10">
        <f t="shared" si="1"/>
        <v>0</v>
      </c>
    </row>
    <row r="34" spans="1:16" x14ac:dyDescent="0.3">
      <c r="A34" s="126">
        <v>26</v>
      </c>
      <c r="B34" s="107" t="s">
        <v>70</v>
      </c>
      <c r="C34" s="148" t="s">
        <v>146</v>
      </c>
      <c r="D34" s="53">
        <f t="shared" si="0"/>
        <v>56</v>
      </c>
      <c r="E34" s="89"/>
      <c r="F34" s="95"/>
      <c r="G34" s="7"/>
      <c r="H34" s="91"/>
      <c r="I34" s="97"/>
      <c r="J34" s="10"/>
      <c r="K34" s="100">
        <v>2</v>
      </c>
      <c r="L34" s="103">
        <v>54</v>
      </c>
      <c r="M34" s="7">
        <f>SUM(K34:L34)</f>
        <v>56</v>
      </c>
      <c r="N34" s="100"/>
      <c r="O34" s="103"/>
      <c r="P34" s="10">
        <f t="shared" si="1"/>
        <v>0</v>
      </c>
    </row>
    <row r="35" spans="1:16" x14ac:dyDescent="0.3">
      <c r="A35" s="126">
        <v>27</v>
      </c>
      <c r="B35" s="107" t="s">
        <v>32</v>
      </c>
      <c r="C35" s="148" t="s">
        <v>39</v>
      </c>
      <c r="D35" s="53">
        <f t="shared" si="0"/>
        <v>56</v>
      </c>
      <c r="E35" s="89">
        <v>2</v>
      </c>
      <c r="F35" s="95">
        <v>54</v>
      </c>
      <c r="G35" s="7">
        <f>E35+F35</f>
        <v>56</v>
      </c>
      <c r="H35" s="91"/>
      <c r="I35" s="97"/>
      <c r="J35" s="10"/>
      <c r="K35" s="100"/>
      <c r="L35" s="103"/>
      <c r="M35" s="7"/>
      <c r="N35" s="100"/>
      <c r="O35" s="103"/>
      <c r="P35" s="10">
        <f t="shared" si="1"/>
        <v>0</v>
      </c>
    </row>
    <row r="36" spans="1:16" x14ac:dyDescent="0.3">
      <c r="A36" s="126">
        <v>28</v>
      </c>
      <c r="B36" s="107" t="s">
        <v>104</v>
      </c>
      <c r="C36" s="148" t="s">
        <v>105</v>
      </c>
      <c r="D36" s="53">
        <f t="shared" si="0"/>
        <v>56</v>
      </c>
      <c r="E36" s="100"/>
      <c r="F36" s="103"/>
      <c r="G36" s="7"/>
      <c r="H36" s="100">
        <v>2</v>
      </c>
      <c r="I36" s="103">
        <v>54</v>
      </c>
      <c r="J36" s="10">
        <f>H36+I36</f>
        <v>56</v>
      </c>
      <c r="K36" s="100"/>
      <c r="L36" s="103"/>
      <c r="M36" s="7"/>
      <c r="N36" s="100"/>
      <c r="O36" s="103"/>
      <c r="P36" s="10">
        <f t="shared" si="1"/>
        <v>0</v>
      </c>
    </row>
    <row r="37" spans="1:16" x14ac:dyDescent="0.3">
      <c r="A37" s="126">
        <v>29</v>
      </c>
      <c r="B37" s="107" t="s">
        <v>99</v>
      </c>
      <c r="C37" s="148" t="s">
        <v>125</v>
      </c>
      <c r="D37" s="53">
        <f t="shared" si="0"/>
        <v>56</v>
      </c>
      <c r="E37" s="100"/>
      <c r="F37" s="103"/>
      <c r="G37" s="7"/>
      <c r="H37" s="100">
        <v>2</v>
      </c>
      <c r="I37" s="103">
        <v>54</v>
      </c>
      <c r="J37" s="10">
        <f>H37+I37</f>
        <v>56</v>
      </c>
      <c r="K37" s="100"/>
      <c r="L37" s="103"/>
      <c r="M37" s="7"/>
      <c r="N37" s="100"/>
      <c r="O37" s="103"/>
      <c r="P37" s="10">
        <f t="shared" si="1"/>
        <v>0</v>
      </c>
    </row>
    <row r="38" spans="1:16" x14ac:dyDescent="0.3">
      <c r="A38" s="126">
        <v>30</v>
      </c>
      <c r="B38" s="107" t="s">
        <v>106</v>
      </c>
      <c r="C38" s="148" t="s">
        <v>107</v>
      </c>
      <c r="D38" s="53">
        <f t="shared" si="0"/>
        <v>56</v>
      </c>
      <c r="E38" s="100"/>
      <c r="F38" s="103"/>
      <c r="G38" s="7"/>
      <c r="H38" s="100">
        <v>2</v>
      </c>
      <c r="I38" s="103">
        <v>54</v>
      </c>
      <c r="J38" s="10">
        <f>H38+I38</f>
        <v>56</v>
      </c>
      <c r="K38" s="100"/>
      <c r="L38" s="103"/>
      <c r="M38" s="7"/>
      <c r="N38" s="100"/>
      <c r="O38" s="103"/>
      <c r="P38" s="10">
        <f t="shared" si="1"/>
        <v>0</v>
      </c>
    </row>
    <row r="39" spans="1:16" x14ac:dyDescent="0.3">
      <c r="A39" s="126">
        <v>31</v>
      </c>
      <c r="B39" s="107" t="s">
        <v>51</v>
      </c>
      <c r="C39" s="148" t="s">
        <v>52</v>
      </c>
      <c r="D39" s="53">
        <f t="shared" si="0"/>
        <v>56</v>
      </c>
      <c r="E39" s="89"/>
      <c r="F39" s="95"/>
      <c r="G39" s="7"/>
      <c r="H39" s="91"/>
      <c r="I39" s="97"/>
      <c r="J39" s="10"/>
      <c r="K39" s="100">
        <v>2</v>
      </c>
      <c r="L39" s="103">
        <v>54</v>
      </c>
      <c r="M39" s="7">
        <f>SUM(K39:L39)</f>
        <v>56</v>
      </c>
      <c r="N39" s="100"/>
      <c r="O39" s="103"/>
      <c r="P39" s="10">
        <f t="shared" si="1"/>
        <v>0</v>
      </c>
    </row>
    <row r="40" spans="1:16" x14ac:dyDescent="0.3">
      <c r="A40" s="126">
        <v>32</v>
      </c>
      <c r="B40" s="107" t="s">
        <v>108</v>
      </c>
      <c r="C40" s="148" t="s">
        <v>109</v>
      </c>
      <c r="D40" s="53">
        <f t="shared" si="0"/>
        <v>55</v>
      </c>
      <c r="E40" s="100"/>
      <c r="F40" s="103"/>
      <c r="G40" s="7"/>
      <c r="H40" s="100">
        <v>1</v>
      </c>
      <c r="I40" s="103">
        <v>54</v>
      </c>
      <c r="J40" s="10">
        <f>H40+I40</f>
        <v>55</v>
      </c>
      <c r="K40" s="100"/>
      <c r="L40" s="103"/>
      <c r="M40" s="7"/>
      <c r="N40" s="100"/>
      <c r="O40" s="103"/>
      <c r="P40" s="10">
        <f t="shared" si="1"/>
        <v>0</v>
      </c>
    </row>
    <row r="41" spans="1:16" x14ac:dyDescent="0.3">
      <c r="A41" s="126">
        <v>33</v>
      </c>
      <c r="B41" s="107" t="s">
        <v>100</v>
      </c>
      <c r="C41" s="148" t="s">
        <v>101</v>
      </c>
      <c r="D41" s="53">
        <f t="shared" si="0"/>
        <v>55</v>
      </c>
      <c r="E41" s="100"/>
      <c r="F41" s="103"/>
      <c r="G41" s="7"/>
      <c r="H41" s="100">
        <v>1</v>
      </c>
      <c r="I41" s="103">
        <v>54</v>
      </c>
      <c r="J41" s="10">
        <f>H41+I41</f>
        <v>55</v>
      </c>
      <c r="K41" s="100"/>
      <c r="L41" s="103"/>
      <c r="M41" s="7"/>
      <c r="N41" s="100"/>
      <c r="O41" s="103"/>
      <c r="P41" s="10">
        <f t="shared" si="1"/>
        <v>0</v>
      </c>
    </row>
    <row r="42" spans="1:16" x14ac:dyDescent="0.3">
      <c r="A42" s="126">
        <v>34</v>
      </c>
      <c r="B42" s="107" t="s">
        <v>133</v>
      </c>
      <c r="C42" s="148" t="s">
        <v>134</v>
      </c>
      <c r="D42" s="53">
        <f t="shared" si="0"/>
        <v>24.5</v>
      </c>
      <c r="E42" s="89"/>
      <c r="F42" s="95"/>
      <c r="G42" s="7"/>
      <c r="H42" s="91"/>
      <c r="I42" s="97"/>
      <c r="J42" s="10"/>
      <c r="K42" s="100">
        <v>0.5</v>
      </c>
      <c r="L42" s="103">
        <v>24</v>
      </c>
      <c r="M42" s="7">
        <f>SUM(K42:L42)</f>
        <v>24.5</v>
      </c>
      <c r="N42" s="100"/>
      <c r="O42" s="103"/>
      <c r="P42" s="10">
        <f t="shared" si="1"/>
        <v>0</v>
      </c>
    </row>
    <row r="43" spans="1:16" x14ac:dyDescent="0.3">
      <c r="A43" s="126">
        <v>35</v>
      </c>
      <c r="B43" s="107" t="s">
        <v>136</v>
      </c>
      <c r="C43" s="148" t="s">
        <v>135</v>
      </c>
      <c r="D43" s="53">
        <f t="shared" si="0"/>
        <v>24.5</v>
      </c>
      <c r="E43" s="89"/>
      <c r="F43" s="95"/>
      <c r="G43" s="7"/>
      <c r="H43" s="91"/>
      <c r="I43" s="97"/>
      <c r="J43" s="10"/>
      <c r="K43" s="100">
        <v>0.5</v>
      </c>
      <c r="L43" s="103">
        <v>24</v>
      </c>
      <c r="M43" s="7">
        <f>SUM(K43:L43)</f>
        <v>24.5</v>
      </c>
      <c r="N43" s="100"/>
      <c r="O43" s="103"/>
      <c r="P43" s="10">
        <f t="shared" si="1"/>
        <v>0</v>
      </c>
    </row>
    <row r="44" spans="1:16" x14ac:dyDescent="0.3">
      <c r="A44" s="126">
        <v>36</v>
      </c>
      <c r="B44" s="107" t="s">
        <v>143</v>
      </c>
      <c r="C44" s="148" t="s">
        <v>57</v>
      </c>
      <c r="D44" s="53">
        <f t="shared" si="0"/>
        <v>24.5</v>
      </c>
      <c r="E44" s="89"/>
      <c r="F44" s="95"/>
      <c r="G44" s="7"/>
      <c r="H44" s="91"/>
      <c r="I44" s="97"/>
      <c r="J44" s="10"/>
      <c r="K44" s="100">
        <v>0.5</v>
      </c>
      <c r="L44" s="103">
        <v>24</v>
      </c>
      <c r="M44" s="7">
        <f>SUM(K44:L44)</f>
        <v>24.5</v>
      </c>
      <c r="N44" s="100"/>
      <c r="O44" s="103"/>
      <c r="P44" s="10">
        <f t="shared" si="1"/>
        <v>0</v>
      </c>
    </row>
    <row r="45" spans="1:16" x14ac:dyDescent="0.3">
      <c r="A45" s="126">
        <v>37</v>
      </c>
      <c r="B45" s="107" t="s">
        <v>110</v>
      </c>
      <c r="C45" s="148" t="s">
        <v>111</v>
      </c>
      <c r="D45" s="53">
        <f t="shared" si="0"/>
        <v>0.5</v>
      </c>
      <c r="E45" s="100"/>
      <c r="F45" s="103"/>
      <c r="G45" s="7"/>
      <c r="H45" s="100">
        <v>0.5</v>
      </c>
      <c r="I45" s="103"/>
      <c r="J45" s="10">
        <f>H45+I45</f>
        <v>0.5</v>
      </c>
      <c r="K45" s="100"/>
      <c r="L45" s="103"/>
      <c r="M45" s="7"/>
      <c r="N45" s="100"/>
      <c r="O45" s="103"/>
      <c r="P45" s="10">
        <f t="shared" si="1"/>
        <v>0</v>
      </c>
    </row>
    <row r="46" spans="1:16" x14ac:dyDescent="0.3">
      <c r="A46" s="126">
        <v>38</v>
      </c>
      <c r="B46" s="107" t="s">
        <v>112</v>
      </c>
      <c r="C46" s="148" t="s">
        <v>113</v>
      </c>
      <c r="D46" s="53">
        <f t="shared" si="0"/>
        <v>0.5</v>
      </c>
      <c r="E46" s="100"/>
      <c r="F46" s="103"/>
      <c r="G46" s="7"/>
      <c r="H46" s="100">
        <v>0.5</v>
      </c>
      <c r="I46" s="103"/>
      <c r="J46" s="10">
        <f>H46+I46</f>
        <v>0.5</v>
      </c>
      <c r="K46" s="100"/>
      <c r="L46" s="103"/>
      <c r="M46" s="7"/>
      <c r="N46" s="100"/>
      <c r="O46" s="103"/>
      <c r="P46" s="10">
        <f t="shared" si="1"/>
        <v>0</v>
      </c>
    </row>
    <row r="47" spans="1:16" x14ac:dyDescent="0.3">
      <c r="A47" s="126">
        <v>39</v>
      </c>
      <c r="B47" s="107" t="s">
        <v>114</v>
      </c>
      <c r="C47" s="148" t="s">
        <v>115</v>
      </c>
      <c r="D47" s="53">
        <f t="shared" si="0"/>
        <v>0.5</v>
      </c>
      <c r="E47" s="100"/>
      <c r="F47" s="103"/>
      <c r="G47" s="7"/>
      <c r="H47" s="100">
        <v>0.5</v>
      </c>
      <c r="I47" s="103"/>
      <c r="J47" s="10">
        <f>H47+I47</f>
        <v>0.5</v>
      </c>
      <c r="K47" s="100"/>
      <c r="L47" s="103"/>
      <c r="M47" s="7"/>
      <c r="N47" s="100"/>
      <c r="O47" s="103"/>
      <c r="P47" s="10">
        <f t="shared" si="1"/>
        <v>0</v>
      </c>
    </row>
    <row r="48" spans="1:16" x14ac:dyDescent="0.3">
      <c r="A48" s="126">
        <v>40</v>
      </c>
      <c r="B48" s="107" t="s">
        <v>141</v>
      </c>
      <c r="C48" s="148" t="s">
        <v>140</v>
      </c>
      <c r="D48" s="53">
        <f t="shared" si="0"/>
        <v>0</v>
      </c>
      <c r="E48" s="89"/>
      <c r="F48" s="95"/>
      <c r="G48" s="7"/>
      <c r="H48" s="91"/>
      <c r="I48" s="97"/>
      <c r="J48" s="10"/>
      <c r="K48" s="100">
        <v>0</v>
      </c>
      <c r="L48" s="103">
        <v>0</v>
      </c>
      <c r="M48" s="7">
        <f>SUM(K48:L48)</f>
        <v>0</v>
      </c>
      <c r="N48" s="100"/>
      <c r="O48" s="103"/>
      <c r="P48" s="10">
        <f t="shared" si="1"/>
        <v>0</v>
      </c>
    </row>
    <row r="49" spans="1:16" x14ac:dyDescent="0.3">
      <c r="A49" s="126">
        <v>41</v>
      </c>
      <c r="B49" s="107" t="s">
        <v>148</v>
      </c>
      <c r="C49" s="148" t="s">
        <v>149</v>
      </c>
      <c r="D49" s="53">
        <f t="shared" si="0"/>
        <v>0</v>
      </c>
      <c r="E49" s="89"/>
      <c r="F49" s="95"/>
      <c r="G49" s="7"/>
      <c r="H49" s="91"/>
      <c r="I49" s="97"/>
      <c r="J49" s="10"/>
      <c r="K49" s="100">
        <v>0</v>
      </c>
      <c r="L49" s="103">
        <v>0</v>
      </c>
      <c r="M49" s="7">
        <f>SUM(K49:L49)</f>
        <v>0</v>
      </c>
      <c r="N49" s="100"/>
      <c r="O49" s="103"/>
      <c r="P49" s="10">
        <f t="shared" si="1"/>
        <v>0</v>
      </c>
    </row>
    <row r="50" spans="1:16" x14ac:dyDescent="0.3">
      <c r="A50" s="126">
        <v>42</v>
      </c>
      <c r="B50" s="107" t="s">
        <v>31</v>
      </c>
      <c r="C50" s="148" t="s">
        <v>44</v>
      </c>
      <c r="D50" s="53">
        <f t="shared" si="0"/>
        <v>0</v>
      </c>
      <c r="E50" s="89">
        <v>0</v>
      </c>
      <c r="F50" s="95">
        <v>0</v>
      </c>
      <c r="G50" s="7">
        <f>E50+F50</f>
        <v>0</v>
      </c>
      <c r="H50" s="91"/>
      <c r="I50" s="97"/>
      <c r="J50" s="10"/>
      <c r="K50" s="100"/>
      <c r="L50" s="103"/>
      <c r="M50" s="7"/>
      <c r="N50" s="100"/>
      <c r="O50" s="103"/>
      <c r="P50" s="10">
        <f t="shared" si="1"/>
        <v>0</v>
      </c>
    </row>
    <row r="51" spans="1:16" x14ac:dyDescent="0.3">
      <c r="A51" s="126">
        <v>43</v>
      </c>
      <c r="B51" s="107" t="s">
        <v>116</v>
      </c>
      <c r="C51" s="148" t="s">
        <v>117</v>
      </c>
      <c r="D51" s="53">
        <f t="shared" si="0"/>
        <v>0</v>
      </c>
      <c r="E51" s="100"/>
      <c r="F51" s="103"/>
      <c r="G51" s="7"/>
      <c r="H51" s="100">
        <v>0</v>
      </c>
      <c r="I51" s="103">
        <v>0</v>
      </c>
      <c r="J51" s="10">
        <f>H51+I51</f>
        <v>0</v>
      </c>
      <c r="K51" s="100"/>
      <c r="L51" s="103"/>
      <c r="M51" s="7"/>
      <c r="N51" s="100"/>
      <c r="O51" s="103"/>
      <c r="P51" s="10">
        <f t="shared" si="1"/>
        <v>0</v>
      </c>
    </row>
    <row r="52" spans="1:16" x14ac:dyDescent="0.3">
      <c r="A52" s="126">
        <v>44</v>
      </c>
      <c r="B52" s="107" t="s">
        <v>118</v>
      </c>
      <c r="C52" s="148" t="s">
        <v>119</v>
      </c>
      <c r="D52" s="53">
        <f t="shared" si="0"/>
        <v>0</v>
      </c>
      <c r="E52" s="100"/>
      <c r="F52" s="103"/>
      <c r="G52" s="7"/>
      <c r="H52" s="100">
        <v>0</v>
      </c>
      <c r="I52" s="103">
        <v>0</v>
      </c>
      <c r="J52" s="10">
        <f>H52+I52</f>
        <v>0</v>
      </c>
      <c r="K52" s="100"/>
      <c r="L52" s="103"/>
      <c r="M52" s="7"/>
      <c r="N52" s="100"/>
      <c r="O52" s="103"/>
      <c r="P52" s="10">
        <f t="shared" si="1"/>
        <v>0</v>
      </c>
    </row>
    <row r="53" spans="1:16" x14ac:dyDescent="0.3">
      <c r="A53" s="126">
        <v>45</v>
      </c>
      <c r="B53" s="107" t="s">
        <v>120</v>
      </c>
      <c r="C53" s="108" t="s">
        <v>121</v>
      </c>
      <c r="D53" s="53">
        <f t="shared" si="0"/>
        <v>0</v>
      </c>
      <c r="E53" s="100"/>
      <c r="F53" s="103"/>
      <c r="G53" s="7"/>
      <c r="H53" s="100">
        <v>0</v>
      </c>
      <c r="I53" s="103">
        <v>0</v>
      </c>
      <c r="J53" s="10">
        <f>H53+I53</f>
        <v>0</v>
      </c>
      <c r="K53" s="100"/>
      <c r="L53" s="103"/>
      <c r="M53" s="7"/>
      <c r="N53" s="100"/>
      <c r="O53" s="103"/>
      <c r="P53" s="10">
        <f t="shared" si="1"/>
        <v>0</v>
      </c>
    </row>
    <row r="54" spans="1:16" ht="15" thickBot="1" x14ac:dyDescent="0.35">
      <c r="A54" s="127">
        <v>46</v>
      </c>
      <c r="B54" s="115" t="s">
        <v>122</v>
      </c>
      <c r="C54" s="109" t="s">
        <v>123</v>
      </c>
      <c r="D54" s="69">
        <f t="shared" si="0"/>
        <v>0</v>
      </c>
      <c r="E54" s="104"/>
      <c r="F54" s="105"/>
      <c r="G54" s="40"/>
      <c r="H54" s="104">
        <v>0</v>
      </c>
      <c r="I54" s="105">
        <v>0</v>
      </c>
      <c r="J54" s="41">
        <f>H54+I54</f>
        <v>0</v>
      </c>
      <c r="K54" s="104"/>
      <c r="L54" s="105"/>
      <c r="M54" s="40"/>
      <c r="N54" s="104"/>
      <c r="O54" s="105"/>
      <c r="P54" s="41">
        <f t="shared" si="1"/>
        <v>0</v>
      </c>
    </row>
  </sheetData>
  <autoFilter ref="B8:M8" xr:uid="{00000000-0009-0000-0000-000002000000}">
    <sortState ref="B9:M54">
      <sortCondition descending="1" ref="D8:D54"/>
    </sortState>
  </autoFilter>
  <sortState ref="A9:P55">
    <sortCondition ref="A9:A55"/>
  </sortState>
  <mergeCells count="11">
    <mergeCell ref="N6:P6"/>
    <mergeCell ref="N7:P7"/>
    <mergeCell ref="A6:D7"/>
    <mergeCell ref="E2:K3"/>
    <mergeCell ref="E4:J5"/>
    <mergeCell ref="K6:M6"/>
    <mergeCell ref="E7:G7"/>
    <mergeCell ref="H7:J7"/>
    <mergeCell ref="K7:M7"/>
    <mergeCell ref="E6:G6"/>
    <mergeCell ref="H6:J6"/>
  </mergeCells>
  <pageMargins left="0.62992125984251968" right="0.31496062992125984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B5BE4-C221-4D4B-8DDE-E886BAC13D3C}">
  <dimension ref="B1:H65"/>
  <sheetViews>
    <sheetView tabSelected="1" workbookViewId="0">
      <selection activeCell="G24" sqref="G24"/>
    </sheetView>
  </sheetViews>
  <sheetFormatPr defaultColWidth="8.88671875" defaultRowHeight="14.4" x14ac:dyDescent="0.3"/>
  <cols>
    <col min="1" max="1" width="3.44140625" style="128" customWidth="1"/>
    <col min="2" max="2" width="8.88671875" style="128"/>
    <col min="3" max="3" width="12" style="151" customWidth="1"/>
    <col min="4" max="4" width="25.33203125" style="128" customWidth="1"/>
    <col min="5" max="5" width="11.33203125" style="128" customWidth="1"/>
    <col min="6" max="6" width="13.33203125" style="151" customWidth="1"/>
    <col min="7" max="8" width="13.33203125" style="128" customWidth="1"/>
    <col min="9" max="16384" width="8.88671875" style="128"/>
  </cols>
  <sheetData>
    <row r="1" spans="2:8" ht="15.6" x14ac:dyDescent="0.3">
      <c r="E1" s="129"/>
    </row>
    <row r="2" spans="2:8" ht="17.399999999999999" x14ac:dyDescent="0.3">
      <c r="B2" s="130"/>
      <c r="D2" s="131" t="s">
        <v>150</v>
      </c>
      <c r="F2" s="269" t="s">
        <v>156</v>
      </c>
      <c r="G2" s="270"/>
      <c r="H2" s="271"/>
    </row>
    <row r="3" spans="2:8" x14ac:dyDescent="0.3">
      <c r="B3" s="132"/>
      <c r="C3" s="132"/>
      <c r="D3" s="133"/>
      <c r="E3" s="133"/>
      <c r="F3" s="272" t="s">
        <v>157</v>
      </c>
      <c r="G3" s="273"/>
      <c r="H3" s="274"/>
    </row>
    <row r="4" spans="2:8" s="138" customFormat="1" ht="30.9" customHeight="1" x14ac:dyDescent="0.3">
      <c r="B4" s="132" t="s">
        <v>155</v>
      </c>
      <c r="C4" s="132" t="s">
        <v>193</v>
      </c>
      <c r="D4" s="132" t="s">
        <v>194</v>
      </c>
      <c r="E4" s="134" t="s">
        <v>153</v>
      </c>
      <c r="F4" s="135" t="s">
        <v>151</v>
      </c>
      <c r="G4" s="136" t="s">
        <v>152</v>
      </c>
      <c r="H4" s="137" t="s">
        <v>154</v>
      </c>
    </row>
    <row r="5" spans="2:8" x14ac:dyDescent="0.3">
      <c r="B5" s="139">
        <v>1</v>
      </c>
      <c r="C5" s="140" t="s">
        <v>136</v>
      </c>
      <c r="D5" s="141" t="s">
        <v>197</v>
      </c>
      <c r="E5" s="142">
        <f>Table562[[#This Row],[TOTAL]]</f>
        <v>91</v>
      </c>
      <c r="F5" s="143">
        <v>3</v>
      </c>
      <c r="G5" s="140">
        <v>88</v>
      </c>
      <c r="H5" s="144">
        <f>Table562[[#This Row],[QUALIFICATION]]+Table562[[#This Row],[FINALS]]</f>
        <v>91</v>
      </c>
    </row>
    <row r="6" spans="2:8" x14ac:dyDescent="0.3">
      <c r="B6" s="139">
        <v>2</v>
      </c>
      <c r="C6" s="140" t="s">
        <v>55</v>
      </c>
      <c r="D6" s="141" t="s">
        <v>195</v>
      </c>
      <c r="E6" s="142">
        <f>Table562[[#This Row],[TOTAL]]</f>
        <v>84</v>
      </c>
      <c r="F6" s="143">
        <v>6</v>
      </c>
      <c r="G6" s="140">
        <v>78</v>
      </c>
      <c r="H6" s="144">
        <f>Table562[[#This Row],[QUALIFICATION]]+Table562[[#This Row],[FINALS]]</f>
        <v>84</v>
      </c>
    </row>
    <row r="7" spans="2:8" x14ac:dyDescent="0.3">
      <c r="B7" s="139">
        <v>3</v>
      </c>
      <c r="C7" s="140" t="s">
        <v>132</v>
      </c>
      <c r="D7" s="141" t="s">
        <v>196</v>
      </c>
      <c r="E7" s="142">
        <f>Table562[[#This Row],[TOTAL]]</f>
        <v>65</v>
      </c>
      <c r="F7" s="143">
        <v>4</v>
      </c>
      <c r="G7" s="140">
        <v>61</v>
      </c>
      <c r="H7" s="144">
        <f>Table562[[#This Row],[QUALIFICATION]]+Table562[[#This Row],[FINALS]]</f>
        <v>65</v>
      </c>
    </row>
    <row r="8" spans="2:8" x14ac:dyDescent="0.3">
      <c r="B8" s="139">
        <v>4</v>
      </c>
      <c r="C8" s="140" t="s">
        <v>68</v>
      </c>
      <c r="D8" s="141" t="s">
        <v>199</v>
      </c>
      <c r="E8" s="142">
        <f>Table562[[#This Row],[TOTAL]]</f>
        <v>56</v>
      </c>
      <c r="F8" s="143">
        <v>2</v>
      </c>
      <c r="G8" s="140">
        <v>54</v>
      </c>
      <c r="H8" s="144">
        <f>Table562[[#This Row],[QUALIFICATION]]+Table562[[#This Row],[FINALS]]</f>
        <v>56</v>
      </c>
    </row>
    <row r="9" spans="2:8" x14ac:dyDescent="0.3">
      <c r="B9" s="139">
        <v>5</v>
      </c>
      <c r="C9" s="140" t="s">
        <v>142</v>
      </c>
      <c r="D9" s="141" t="s">
        <v>202</v>
      </c>
      <c r="E9" s="142">
        <f>Table562[[#This Row],[TOTAL]]</f>
        <v>54.5</v>
      </c>
      <c r="F9" s="143">
        <v>0.5</v>
      </c>
      <c r="G9" s="140">
        <v>54</v>
      </c>
      <c r="H9" s="144">
        <f>Table562[[#This Row],[QUALIFICATION]]+Table562[[#This Row],[FINALS]]</f>
        <v>54.5</v>
      </c>
    </row>
    <row r="10" spans="2:8" x14ac:dyDescent="0.3">
      <c r="B10" s="139">
        <v>6</v>
      </c>
      <c r="C10" s="140" t="s">
        <v>143</v>
      </c>
      <c r="D10" s="141" t="s">
        <v>198</v>
      </c>
      <c r="E10" s="142">
        <f>Table562[[#This Row],[TOTAL]]</f>
        <v>26</v>
      </c>
      <c r="F10" s="143">
        <v>2</v>
      </c>
      <c r="G10" s="140">
        <v>24</v>
      </c>
      <c r="H10" s="144">
        <f>Table562[[#This Row],[QUALIFICATION]]+Table562[[#This Row],[FINALS]]</f>
        <v>26</v>
      </c>
    </row>
    <row r="11" spans="2:8" ht="15" customHeight="1" x14ac:dyDescent="0.3">
      <c r="B11" s="139">
        <v>7</v>
      </c>
      <c r="C11" s="140" t="s">
        <v>200</v>
      </c>
      <c r="D11" s="141" t="s">
        <v>201</v>
      </c>
      <c r="E11" s="142">
        <f>Table562[[#This Row],[TOTAL]]</f>
        <v>24.5</v>
      </c>
      <c r="F11" s="143">
        <v>0.5</v>
      </c>
      <c r="G11" s="140">
        <v>24</v>
      </c>
      <c r="H11" s="144">
        <f>Table562[[#This Row],[QUALIFICATION]]+Table562[[#This Row],[FINALS]]</f>
        <v>24.5</v>
      </c>
    </row>
    <row r="12" spans="2:8" ht="15" customHeight="1" x14ac:dyDescent="0.3">
      <c r="B12" s="139">
        <v>8</v>
      </c>
      <c r="C12" s="140" t="s">
        <v>66</v>
      </c>
      <c r="D12" s="141" t="s">
        <v>203</v>
      </c>
      <c r="E12" s="142">
        <f>Table562[[#This Row],[TOTAL]]</f>
        <v>0.25</v>
      </c>
      <c r="F12" s="143">
        <v>0.25</v>
      </c>
      <c r="G12" s="140">
        <v>0</v>
      </c>
      <c r="H12" s="144">
        <f>Table562[[#This Row],[QUALIFICATION]]+Table562[[#This Row],[FINALS]]</f>
        <v>0.25</v>
      </c>
    </row>
    <row r="13" spans="2:8" ht="15" customHeight="1" x14ac:dyDescent="0.3">
      <c r="B13" s="139">
        <v>9</v>
      </c>
      <c r="C13" s="140" t="s">
        <v>148</v>
      </c>
      <c r="D13" s="141" t="s">
        <v>204</v>
      </c>
      <c r="E13" s="142">
        <f>Table562[[#This Row],[TOTAL]]</f>
        <v>0</v>
      </c>
      <c r="F13" s="143">
        <v>0</v>
      </c>
      <c r="G13" s="140"/>
      <c r="H13" s="144">
        <f>Table562[[#This Row],[QUALIFICATION]]+Table562[[#This Row],[FINALS]]</f>
        <v>0</v>
      </c>
    </row>
    <row r="14" spans="2:8" ht="15" customHeight="1" x14ac:dyDescent="0.3">
      <c r="B14" s="139">
        <v>10</v>
      </c>
      <c r="C14" s="140" t="s">
        <v>97</v>
      </c>
      <c r="D14" s="141" t="s">
        <v>205</v>
      </c>
      <c r="E14" s="142">
        <f>Table562[[#This Row],[TOTAL]]</f>
        <v>0</v>
      </c>
      <c r="F14" s="143">
        <v>0</v>
      </c>
      <c r="G14" s="140">
        <v>0</v>
      </c>
      <c r="H14" s="144">
        <f>Table562[[#This Row],[QUALIFICATION]]+Table562[[#This Row],[FINALS]]</f>
        <v>0</v>
      </c>
    </row>
    <row r="15" spans="2:8" ht="15" customHeight="1" x14ac:dyDescent="0.3">
      <c r="B15" s="139">
        <v>11</v>
      </c>
      <c r="C15" s="140" t="s">
        <v>141</v>
      </c>
      <c r="D15" s="145" t="s">
        <v>206</v>
      </c>
      <c r="E15" s="142">
        <f>Table562[[#This Row],[TOTAL]]</f>
        <v>0</v>
      </c>
      <c r="F15" s="143">
        <v>0</v>
      </c>
      <c r="G15" s="140"/>
      <c r="H15" s="144">
        <f>Table562[[#This Row],[QUALIFICATION]]+Table562[[#This Row],[FINALS]]</f>
        <v>0</v>
      </c>
    </row>
    <row r="16" spans="2:8" ht="15" customHeight="1" x14ac:dyDescent="0.3"/>
    <row r="17" ht="15" customHeight="1" x14ac:dyDescent="0.3"/>
    <row r="18" ht="15" customHeight="1" x14ac:dyDescent="0.3"/>
    <row r="19" ht="15" customHeight="1" x14ac:dyDescent="0.3"/>
    <row r="20" ht="15" customHeight="1" x14ac:dyDescent="0.3"/>
    <row r="21" ht="15" customHeight="1" x14ac:dyDescent="0.3"/>
    <row r="22" ht="15" customHeight="1" x14ac:dyDescent="0.3"/>
    <row r="23" ht="15" customHeight="1" x14ac:dyDescent="0.3"/>
    <row r="24" ht="15" customHeight="1" x14ac:dyDescent="0.3"/>
    <row r="25" ht="15" customHeight="1" x14ac:dyDescent="0.3"/>
    <row r="26" ht="15" customHeight="1" x14ac:dyDescent="0.3"/>
    <row r="27" ht="15" customHeight="1" x14ac:dyDescent="0.3"/>
    <row r="28" ht="15" customHeight="1" x14ac:dyDescent="0.3"/>
    <row r="29" ht="15" customHeight="1" x14ac:dyDescent="0.3"/>
    <row r="30" ht="15" customHeight="1" x14ac:dyDescent="0.3"/>
    <row r="31" ht="15" customHeight="1" x14ac:dyDescent="0.3"/>
    <row r="32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ht="15" customHeight="1" x14ac:dyDescent="0.3"/>
    <row r="43" ht="15" customHeight="1" x14ac:dyDescent="0.3"/>
    <row r="44" ht="15" customHeight="1" x14ac:dyDescent="0.3"/>
    <row r="45" ht="15" customHeight="1" x14ac:dyDescent="0.3"/>
    <row r="46" ht="15" customHeight="1" x14ac:dyDescent="0.3"/>
    <row r="47" ht="15" customHeight="1" x14ac:dyDescent="0.3"/>
    <row r="48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</sheetData>
  <mergeCells count="2">
    <mergeCell ref="F2:H2"/>
    <mergeCell ref="F3:H3"/>
  </mergeCells>
  <conditionalFormatting sqref="C5:C15">
    <cfRule type="duplicateValues" dxfId="9" priority="17"/>
    <cfRule type="duplicateValues" dxfId="8" priority="18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4</vt:i4>
      </vt:variant>
    </vt:vector>
  </HeadingPairs>
  <TitlesOfParts>
    <vt:vector size="4" baseType="lpstr">
      <vt:lpstr>LIVONIA PRO</vt:lpstr>
      <vt:lpstr>BALTIC PRO</vt:lpstr>
      <vt:lpstr>NEZ PRO</vt:lpstr>
      <vt:lpstr>LT PRO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20220707s</cp:lastModifiedBy>
  <cp:lastPrinted>2021-09-06T09:09:05Z</cp:lastPrinted>
  <dcterms:created xsi:type="dcterms:W3CDTF">2017-05-02T17:21:19Z</dcterms:created>
  <dcterms:modified xsi:type="dcterms:W3CDTF">2023-09-08T06:37:05Z</dcterms:modified>
</cp:coreProperties>
</file>